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Amministrazione\Asp\2022\ANTICORRUZIONE E TRASPARENZA\2022 PUBBLICAZIONE PAGAMENTI\"/>
    </mc:Choice>
  </mc:AlternateContent>
  <bookViews>
    <workbookView xWindow="0" yWindow="0" windowWidth="23055" windowHeight="9765"/>
  </bookViews>
  <sheets>
    <sheet name="Foglio1" sheetId="1" r:id="rId1"/>
  </sheets>
  <definedNames>
    <definedName name="_xlnm._FilterDatabase" localSheetId="0" hidden="1">Foglio1!$A$2:$K$183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9" i="1" l="1"/>
  <c r="L186" i="1"/>
  <c r="L183" i="1"/>
  <c r="L182" i="1"/>
  <c r="L181" i="1"/>
  <c r="L180" i="1"/>
  <c r="L179" i="1"/>
  <c r="L178" i="1"/>
  <c r="L177" i="1"/>
  <c r="L176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5" i="1"/>
  <c r="L144" i="1"/>
  <c r="L143" i="1"/>
  <c r="L142" i="1"/>
  <c r="L141" i="1"/>
  <c r="L140" i="1"/>
  <c r="L139" i="1"/>
  <c r="L138" i="1"/>
  <c r="L137" i="1"/>
  <c r="L136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98" i="1"/>
  <c r="L97" i="1"/>
  <c r="L96" i="1"/>
  <c r="L94" i="1"/>
  <c r="L93" i="1"/>
  <c r="L92" i="1"/>
  <c r="L91" i="1"/>
  <c r="L90" i="1"/>
  <c r="L89" i="1"/>
  <c r="L88" i="1"/>
  <c r="L87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7" i="1"/>
  <c r="L11" i="1"/>
  <c r="L10" i="1"/>
  <c r="L9" i="1"/>
  <c r="L8" i="1"/>
  <c r="L7" i="1"/>
  <c r="L6" i="1"/>
  <c r="L5" i="1"/>
  <c r="L4" i="1"/>
  <c r="L3" i="1"/>
  <c r="E186" i="1"/>
  <c r="K183" i="1"/>
  <c r="K182" i="1"/>
  <c r="K181" i="1"/>
  <c r="K180" i="1"/>
  <c r="K179" i="1"/>
  <c r="K178" i="1"/>
  <c r="K177" i="1"/>
  <c r="K176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5" i="1"/>
  <c r="K144" i="1"/>
  <c r="K143" i="1"/>
  <c r="K142" i="1"/>
  <c r="K141" i="1"/>
  <c r="K140" i="1"/>
  <c r="K139" i="1"/>
  <c r="K138" i="1"/>
  <c r="K137" i="1"/>
  <c r="K136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98" i="1"/>
  <c r="K97" i="1"/>
  <c r="K96" i="1"/>
  <c r="K94" i="1"/>
  <c r="K93" i="1"/>
  <c r="K92" i="1"/>
  <c r="K91" i="1"/>
  <c r="K90" i="1"/>
  <c r="K89" i="1"/>
  <c r="K88" i="1"/>
  <c r="K87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7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<sst xmlns="http://schemas.openxmlformats.org/spreadsheetml/2006/main" count="1421" uniqueCount="335">
  <si>
    <t>DATA DOCUMENTO</t>
  </si>
  <si>
    <t>DATA REG.</t>
  </si>
  <si>
    <t>REGISTRO</t>
  </si>
  <si>
    <t>NUMERO DOCUMENTO</t>
  </si>
  <si>
    <t>IMPORTO</t>
  </si>
  <si>
    <t>RAGIONE SOCIALE</t>
  </si>
  <si>
    <t>CONDIZIONE DI PAGAMENTO</t>
  </si>
  <si>
    <t>DATA PAGAMENTO</t>
  </si>
  <si>
    <t>NUMERO DISTINTA</t>
  </si>
  <si>
    <t>01/04/2022</t>
  </si>
  <si>
    <t>ML</t>
  </si>
  <si>
    <t>A</t>
  </si>
  <si>
    <t>MONTE dei PASCHI di SIENA S.p.A.</t>
  </si>
  <si>
    <t>07/03/2022</t>
  </si>
  <si>
    <t>31/03/2022</t>
  </si>
  <si>
    <t>03/04/2022</t>
  </si>
  <si>
    <t>02/03/2022</t>
  </si>
  <si>
    <t>28/03/2022</t>
  </si>
  <si>
    <t>6E</t>
  </si>
  <si>
    <t>CHICICOV MARIANA</t>
  </si>
  <si>
    <t>ACCREDITO SU C/C BANCARIO</t>
  </si>
  <si>
    <t>04/04/2022</t>
  </si>
  <si>
    <t>03/01/2022</t>
  </si>
  <si>
    <t>17/01/2022</t>
  </si>
  <si>
    <t>E</t>
  </si>
  <si>
    <t>112200009137</t>
  </si>
  <si>
    <t>HERA  S.p.A.</t>
  </si>
  <si>
    <t>13/04/2022</t>
  </si>
  <si>
    <t>4PA</t>
  </si>
  <si>
    <t>SANGIORGI GIORGIA</t>
  </si>
  <si>
    <t>03/05/2022</t>
  </si>
  <si>
    <t>CGIL</t>
  </si>
  <si>
    <t>05/04/2022</t>
  </si>
  <si>
    <t>11/03/2022</t>
  </si>
  <si>
    <t>CISL FP Emilia Centrale</t>
  </si>
  <si>
    <t>FIALS Provinciale Modena</t>
  </si>
  <si>
    <t>FIALS  NAZIONALE</t>
  </si>
  <si>
    <t>PERSEO SIRIO F.do Naz.Pens.Compl.Dipend.Pubb.e San</t>
  </si>
  <si>
    <t>06/04/2022</t>
  </si>
  <si>
    <t>24/03/2022</t>
  </si>
  <si>
    <t>09/04/2022</t>
  </si>
  <si>
    <t>09/03/2022</t>
  </si>
  <si>
    <t>4/E</t>
  </si>
  <si>
    <t>EFFEMME S.R.L.</t>
  </si>
  <si>
    <t>10/03/2022</t>
  </si>
  <si>
    <t>14/03/2022</t>
  </si>
  <si>
    <t>1/PA</t>
  </si>
  <si>
    <t>MIGLIOLI MAURO</t>
  </si>
  <si>
    <t>29/03/2022</t>
  </si>
  <si>
    <t>17/2022-7</t>
  </si>
  <si>
    <t>OFFICE MARKET SRL</t>
  </si>
  <si>
    <t>19/05/2022</t>
  </si>
  <si>
    <t>11/04/2022</t>
  </si>
  <si>
    <t>11/01/2022</t>
  </si>
  <si>
    <t>112200228301</t>
  </si>
  <si>
    <t>10/02/2022</t>
  </si>
  <si>
    <t>21/02/2022</t>
  </si>
  <si>
    <t>7X00378435</t>
  </si>
  <si>
    <t>Tim S.p.A. - cellulare</t>
  </si>
  <si>
    <t>12/04/2022</t>
  </si>
  <si>
    <t>INPS (ex CPDEL)</t>
  </si>
  <si>
    <t>F24 TELEMATICO</t>
  </si>
  <si>
    <t>14/04/2022</t>
  </si>
  <si>
    <t>INPS (ex INADEL)</t>
  </si>
  <si>
    <t>INPS (ex Fondo Credito)</t>
  </si>
  <si>
    <t>INPS (solidarietà PERSEO)</t>
  </si>
  <si>
    <t>REGIONE EMILIA ROMAGNA Irap</t>
  </si>
  <si>
    <t>TESORERIA PROVINCIALE DELLO STATO</t>
  </si>
  <si>
    <t>BERGAMINI ALBERTO - Cauzione</t>
  </si>
  <si>
    <t>15/04/2022</t>
  </si>
  <si>
    <t>DIPENDENTI ASP ''DELIA REPETTO''</t>
  </si>
  <si>
    <t>PAGAMENTO STIPENDI</t>
  </si>
  <si>
    <t>22/04/2022</t>
  </si>
  <si>
    <t>27/04/2022</t>
  </si>
  <si>
    <t>16/04/2022</t>
  </si>
  <si>
    <t>16/03/2022</t>
  </si>
  <si>
    <t>F4202200000079</t>
  </si>
  <si>
    <t>FOR.ME.SA. srl</t>
  </si>
  <si>
    <t>25/03/2022</t>
  </si>
  <si>
    <t>19/04/2022</t>
  </si>
  <si>
    <t>18/01/2022</t>
  </si>
  <si>
    <t>31/01/2022</t>
  </si>
  <si>
    <t>112200326387</t>
  </si>
  <si>
    <t>20/04/2022</t>
  </si>
  <si>
    <t>20/02/2022</t>
  </si>
  <si>
    <t>28/02/2022</t>
  </si>
  <si>
    <t>109/S4</t>
  </si>
  <si>
    <t>ECO ERIDANIA  S.P.A.</t>
  </si>
  <si>
    <t>21/04/2022</t>
  </si>
  <si>
    <t>15/03/2022</t>
  </si>
  <si>
    <t>F4202200000078</t>
  </si>
  <si>
    <t>25/04/2022</t>
  </si>
  <si>
    <t>13</t>
  </si>
  <si>
    <t>MILONE MARCELLO</t>
  </si>
  <si>
    <t>13/06/2022</t>
  </si>
  <si>
    <t>25/01/2022</t>
  </si>
  <si>
    <t>40010637</t>
  </si>
  <si>
    <t>Essity Italy S.p.A.</t>
  </si>
  <si>
    <t>08/04/2022</t>
  </si>
  <si>
    <t>40010638</t>
  </si>
  <si>
    <t>26/04/2022</t>
  </si>
  <si>
    <t>23/02/2022</t>
  </si>
  <si>
    <t>412202062337</t>
  </si>
  <si>
    <t>HERA COMM S.p.A.</t>
  </si>
  <si>
    <t>24/02/2022</t>
  </si>
  <si>
    <t>28/04/2022</t>
  </si>
  <si>
    <t>163/S4</t>
  </si>
  <si>
    <t>29/04/2022</t>
  </si>
  <si>
    <t>22023953</t>
  </si>
  <si>
    <t>RENTOKIL INITIAL ITALIA S.p.A.</t>
  </si>
  <si>
    <t>18/05/2022</t>
  </si>
  <si>
    <t>22023954</t>
  </si>
  <si>
    <t>30/03/2022</t>
  </si>
  <si>
    <t>7822003051</t>
  </si>
  <si>
    <t>Rekeep S.p.A.</t>
  </si>
  <si>
    <t>7822003052</t>
  </si>
  <si>
    <t>7822003053</t>
  </si>
  <si>
    <t>7822003054</t>
  </si>
  <si>
    <t>7822003055</t>
  </si>
  <si>
    <t>7822003056</t>
  </si>
  <si>
    <t>7822003057</t>
  </si>
  <si>
    <t>30/04/2022</t>
  </si>
  <si>
    <t>18/02/2022</t>
  </si>
  <si>
    <t>FV22-0278</t>
  </si>
  <si>
    <t>COM Metodi S.p.A.</t>
  </si>
  <si>
    <t>11/05/2022</t>
  </si>
  <si>
    <t>FV22-0280</t>
  </si>
  <si>
    <t>FV22-0279</t>
  </si>
  <si>
    <t>4</t>
  </si>
  <si>
    <t>SIMONINI ELISABETTA PARRUCCHIERI</t>
  </si>
  <si>
    <t>27/12/2021</t>
  </si>
  <si>
    <t>Ricevuta 1/2021</t>
  </si>
  <si>
    <t>FRANCESCHINI SOFIA</t>
  </si>
  <si>
    <t>AV_06</t>
  </si>
  <si>
    <t>TASSINARI SILVIA</t>
  </si>
  <si>
    <t>Ricevuta 1/2022</t>
  </si>
  <si>
    <t>CASELLI ELISA</t>
  </si>
  <si>
    <t>22/02/2022</t>
  </si>
  <si>
    <t>2022P00004</t>
  </si>
  <si>
    <t>TERMOIDRAULICA di TASSINARI R. &amp; C. SNC</t>
  </si>
  <si>
    <t>2022P00005</t>
  </si>
  <si>
    <t>000025/P22</t>
  </si>
  <si>
    <t>SINERGICA IMPIANTI S.R.L.</t>
  </si>
  <si>
    <t>000026/P22</t>
  </si>
  <si>
    <t>1669 FTE</t>
  </si>
  <si>
    <t>S.LLE BARRACCA S.N.C di GUAZZALOCA  Leonardo &amp; C.</t>
  </si>
  <si>
    <t>13/05/2022</t>
  </si>
  <si>
    <t>18/03/2022</t>
  </si>
  <si>
    <t>6/PA</t>
  </si>
  <si>
    <t>ING. FERRARI S.P.A.</t>
  </si>
  <si>
    <t>7PA</t>
  </si>
  <si>
    <t>MASINI GIUSEPPE</t>
  </si>
  <si>
    <t>1003087020</t>
  </si>
  <si>
    <t>NESTLE' ITALIANA SPA</t>
  </si>
  <si>
    <t>172/PA</t>
  </si>
  <si>
    <t>EUROSERVIZI SRL</t>
  </si>
  <si>
    <t>05/05/2022</t>
  </si>
  <si>
    <t>01/05/2022</t>
  </si>
  <si>
    <t>40016435</t>
  </si>
  <si>
    <t>262/10</t>
  </si>
  <si>
    <t>PUBLIKA S.T. P. srl</t>
  </si>
  <si>
    <t>02/05/2022</t>
  </si>
  <si>
    <t>02/04/2022</t>
  </si>
  <si>
    <t>7E</t>
  </si>
  <si>
    <t>07/04/2022</t>
  </si>
  <si>
    <t>202211609689</t>
  </si>
  <si>
    <t>Axpo Italia S.p.A.</t>
  </si>
  <si>
    <t>04/05/2022</t>
  </si>
  <si>
    <t>39/2022</t>
  </si>
  <si>
    <t>SIVELLI ALESSANDRO</t>
  </si>
  <si>
    <t>V5/0005064</t>
  </si>
  <si>
    <t>CNS - CONSORZIO NAZIONALE SERVIZI SOC. COOP</t>
  </si>
  <si>
    <t>21/06/2022</t>
  </si>
  <si>
    <t>V5/0005063</t>
  </si>
  <si>
    <t>V5/0005062</t>
  </si>
  <si>
    <t>V5/0005060</t>
  </si>
  <si>
    <t>V5/0005059</t>
  </si>
  <si>
    <t>Ricevuta 1</t>
  </si>
  <si>
    <t>LUZZITELLI DAVIDE</t>
  </si>
  <si>
    <t>3020011462</t>
  </si>
  <si>
    <t>DISPOSIZIONE DOCUMENTO ESTERNO</t>
  </si>
  <si>
    <t>07/05/2022</t>
  </si>
  <si>
    <t>7822003630</t>
  </si>
  <si>
    <t>07/06/2022</t>
  </si>
  <si>
    <t>08/05/2022</t>
  </si>
  <si>
    <t>7822003640</t>
  </si>
  <si>
    <t>5200008454</t>
  </si>
  <si>
    <t>CIRFOOD S.C.</t>
  </si>
  <si>
    <t>06/06/2022</t>
  </si>
  <si>
    <t>09/05/2022</t>
  </si>
  <si>
    <t>08/02/2022</t>
  </si>
  <si>
    <t>112200927978</t>
  </si>
  <si>
    <t>7822003949</t>
  </si>
  <si>
    <t>7822003950</t>
  </si>
  <si>
    <t>Consorzio della Bonifica Burana</t>
  </si>
  <si>
    <t xml:space="preserve">BOLLETTINO POSTALE </t>
  </si>
  <si>
    <t>10/05/2022</t>
  </si>
  <si>
    <t>24/05/2022</t>
  </si>
  <si>
    <t>14/05/2022</t>
  </si>
  <si>
    <t>4422008356</t>
  </si>
  <si>
    <t>POSTE ITALIANE S.P.A.</t>
  </si>
  <si>
    <t>F4202200000111</t>
  </si>
  <si>
    <t>5200009429</t>
  </si>
  <si>
    <t>5200009430</t>
  </si>
  <si>
    <t>332</t>
  </si>
  <si>
    <t>MIELE SRL</t>
  </si>
  <si>
    <t>11</t>
  </si>
  <si>
    <t>DETOMA DEBORAH</t>
  </si>
  <si>
    <t>06/05/2022</t>
  </si>
  <si>
    <t>16/05/2022</t>
  </si>
  <si>
    <t>15/02/2022</t>
  </si>
  <si>
    <t>40025806</t>
  </si>
  <si>
    <t>01/06/2022</t>
  </si>
  <si>
    <t>40025805</t>
  </si>
  <si>
    <t>17/05/2022</t>
  </si>
  <si>
    <t>12/05/2022</t>
  </si>
  <si>
    <t>DI MASO DORA - Cauzione</t>
  </si>
  <si>
    <t>112201149916</t>
  </si>
  <si>
    <t>112201149917</t>
  </si>
  <si>
    <t>5/E</t>
  </si>
  <si>
    <t>23/05/2022</t>
  </si>
  <si>
    <t>20/05/2022</t>
  </si>
  <si>
    <t>20/03/2022</t>
  </si>
  <si>
    <t>210/S4</t>
  </si>
  <si>
    <t>21/05/2022</t>
  </si>
  <si>
    <t>Ricevuta 2</t>
  </si>
  <si>
    <t>23/03/2022</t>
  </si>
  <si>
    <t>412203233598</t>
  </si>
  <si>
    <t>634/E</t>
  </si>
  <si>
    <t>CBA Informatica srl</t>
  </si>
  <si>
    <t>26/05/2022</t>
  </si>
  <si>
    <t>5FPA</t>
  </si>
  <si>
    <t>LAURO ROBERTA</t>
  </si>
  <si>
    <t>28/05/2022</t>
  </si>
  <si>
    <t>29/05/2022</t>
  </si>
  <si>
    <t>737</t>
  </si>
  <si>
    <t>TURIN EVENTS S.A.S. di Salzedo Giovanni &amp; C.</t>
  </si>
  <si>
    <t>30/05/2022</t>
  </si>
  <si>
    <t>AV_07</t>
  </si>
  <si>
    <t>27/05/2022</t>
  </si>
  <si>
    <t>713/E</t>
  </si>
  <si>
    <t>202211778263</t>
  </si>
  <si>
    <t>31/05/2022</t>
  </si>
  <si>
    <t>8E</t>
  </si>
  <si>
    <t>2022P00006</t>
  </si>
  <si>
    <t>2022P00007</t>
  </si>
  <si>
    <t>254/S4</t>
  </si>
  <si>
    <t>0/716</t>
  </si>
  <si>
    <t>DOMARC S.R.L.</t>
  </si>
  <si>
    <t>827/F</t>
  </si>
  <si>
    <t>UFFICIO SERVICE SNC DI TAGLIETTI A. E RUOCCO O.</t>
  </si>
  <si>
    <t>2398 FTE</t>
  </si>
  <si>
    <t>8/PA</t>
  </si>
  <si>
    <t>2500 FTE</t>
  </si>
  <si>
    <t>1150</t>
  </si>
  <si>
    <t>BMEDICA SRL</t>
  </si>
  <si>
    <t>5PA</t>
  </si>
  <si>
    <t>02/06/2022</t>
  </si>
  <si>
    <t>26/2022-7</t>
  </si>
  <si>
    <t>03/06/2022</t>
  </si>
  <si>
    <t>10/06/2022</t>
  </si>
  <si>
    <t>25/05/2022</t>
  </si>
  <si>
    <t>04/06/2022</t>
  </si>
  <si>
    <t>7822004970</t>
  </si>
  <si>
    <t>7822004971</t>
  </si>
  <si>
    <t>5200011490</t>
  </si>
  <si>
    <t>5200011491</t>
  </si>
  <si>
    <t>5200011566</t>
  </si>
  <si>
    <t>5200011567</t>
  </si>
  <si>
    <t>08/03/2022</t>
  </si>
  <si>
    <t>41001878</t>
  </si>
  <si>
    <t>112201407014</t>
  </si>
  <si>
    <t>5200011999</t>
  </si>
  <si>
    <t>5200012044</t>
  </si>
  <si>
    <t>429</t>
  </si>
  <si>
    <t>09/06/2022</t>
  </si>
  <si>
    <t>112201569431</t>
  </si>
  <si>
    <t>7X01155555</t>
  </si>
  <si>
    <t>10/04/2022</t>
  </si>
  <si>
    <t>270/S4</t>
  </si>
  <si>
    <t>23/06/2022</t>
  </si>
  <si>
    <t>F4202200000127</t>
  </si>
  <si>
    <t>11/06/2022</t>
  </si>
  <si>
    <t>Ricevuta 40/22</t>
  </si>
  <si>
    <t xml:space="preserve">PUBBLICA  ASSISTENZA  A.V.P.A. CROCE BLU </t>
  </si>
  <si>
    <t>2/PA</t>
  </si>
  <si>
    <t>Calabrò Simona Concetta</t>
  </si>
  <si>
    <t>12/06/2022</t>
  </si>
  <si>
    <t>P7</t>
  </si>
  <si>
    <t>AUTOSPURGO SAVIGNI SRL</t>
  </si>
  <si>
    <t>15/06/2022</t>
  </si>
  <si>
    <t>15/05/2022</t>
  </si>
  <si>
    <t>5200014129</t>
  </si>
  <si>
    <t>5200014130</t>
  </si>
  <si>
    <t>5200014133</t>
  </si>
  <si>
    <t>5200014134</t>
  </si>
  <si>
    <t>16/06/2022</t>
  </si>
  <si>
    <t>5200014132</t>
  </si>
  <si>
    <t>V5/0006697</t>
  </si>
  <si>
    <t>V5/0006699</t>
  </si>
  <si>
    <t>V5/0006706</t>
  </si>
  <si>
    <t>V5/0006707</t>
  </si>
  <si>
    <t>V5/0006712</t>
  </si>
  <si>
    <t>V5/0006719</t>
  </si>
  <si>
    <t>V5/0006723</t>
  </si>
  <si>
    <t>V5/0006727</t>
  </si>
  <si>
    <t>V5/0006728</t>
  </si>
  <si>
    <t>V5/0006730</t>
  </si>
  <si>
    <t>V5/0006731</t>
  </si>
  <si>
    <t>V5/0006729</t>
  </si>
  <si>
    <t>20/06/2022</t>
  </si>
  <si>
    <t>412204280821</t>
  </si>
  <si>
    <t>29</t>
  </si>
  <si>
    <t>7FPA</t>
  </si>
  <si>
    <t>24/06/2022</t>
  </si>
  <si>
    <t>3/PA</t>
  </si>
  <si>
    <t>25/06/2022</t>
  </si>
  <si>
    <t>FATTPA 77_22</t>
  </si>
  <si>
    <t>UPI Emilia-Romagna</t>
  </si>
  <si>
    <t>28/06/2022</t>
  </si>
  <si>
    <t>1049/V</t>
  </si>
  <si>
    <t>VOLTA PROFESSIONAL S.r.l.</t>
  </si>
  <si>
    <t>30/06/2022</t>
  </si>
  <si>
    <t>P00008</t>
  </si>
  <si>
    <t>Miltecho srl</t>
  </si>
  <si>
    <t>221009649</t>
  </si>
  <si>
    <t>Sinergas S.p.A.</t>
  </si>
  <si>
    <t>V2/532294</t>
  </si>
  <si>
    <t>ERREBIAN S.P.A.</t>
  </si>
  <si>
    <t xml:space="preserve"> </t>
  </si>
  <si>
    <t>DATA SCADENZA EFFETTIVA</t>
  </si>
  <si>
    <t>DIFFERENZA GIORNI TRA DATE DI PAGAMENTO E SCADENZA</t>
  </si>
  <si>
    <t>RITARDO PONDERATO</t>
  </si>
  <si>
    <t>TEMPESTIVITA' PAGAMENTI 2°  TRIMESTRE 2022</t>
  </si>
  <si>
    <t>Elenco delle scadenze saldate dal 01/04/2022 al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</si>
</sst>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0" fontId="0" fillId="0" borderId="0" xfId="0" applyAlignment="1"/>
    <xf numFmtId="49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/>
    </xf>
    <xf numFmtId="2" fontId="0" fillId="0" borderId="0" xfId="0" applyNumberFormat="1"/>
    <xf numFmtId="4" fontId="0" fillId="2" borderId="0" xfId="0" applyNumberFormat="1" applyFill="1"/>
    <xf numFmtId="49" fontId="0" fillId="2" borderId="0" xfId="0" applyNumberForma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2" fontId="0" fillId="2" borderId="0" xfId="0" applyNumberFormat="1" applyFill="1"/>
    <xf numFmtId="49" fontId="2" fillId="0" borderId="0" xfId="0" applyNumberFormat="1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89"/>
  <sheetViews>
    <sheetView tabSelected="1" workbookViewId="0">
      <pane ySplit="2" topLeftCell="A179" activePane="bottomLeft" state="frozen"/>
      <selection pane="bottomLeft" activeCell="I189" sqref="I189"/>
    </sheetView>
  </sheetViews>
  <sheetFormatPr defaultRowHeight="15" x14ac:dyDescent="0.25"/>
  <cols>
    <col min="1" max="1" width="16.28515625" style="1" bestFit="1" customWidth="1"/>
    <col min="2" max="2" width="10.7109375" style="1" bestFit="1" customWidth="1"/>
    <col min="3" max="3" width="8.42578125" style="1" bestFit="1" customWidth="1"/>
    <col min="4" max="4" width="19.28515625" style="1" bestFit="1" customWidth="1"/>
    <col min="5" max="5" width="17" style="4" customWidth="1"/>
    <col min="6" max="6" width="50.85546875" style="1" hidden="1" customWidth="1"/>
    <col min="7" max="7" width="34.85546875" style="1" bestFit="1" customWidth="1"/>
    <col min="8" max="8" width="16.140625" style="13" bestFit="1" customWidth="1"/>
    <col min="9" max="9" width="15.7109375" style="3" bestFit="1" customWidth="1"/>
    <col min="10" max="10" width="18.140625" style="14" customWidth="1"/>
    <col min="11" max="11" width="13.85546875" style="1" bestFit="1" customWidth="1"/>
    <col min="12" max="12" width="18.42578125" customWidth="1"/>
  </cols>
  <sheetData>
    <row r="1" spans="1:14" ht="21" x14ac:dyDescent="0.25">
      <c r="A1" s="16" t="s">
        <v>334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4" ht="84.7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12" t="s">
        <v>7</v>
      </c>
      <c r="I2" s="2" t="s">
        <v>8</v>
      </c>
      <c r="J2" s="6" t="s">
        <v>330</v>
      </c>
      <c r="K2" s="6" t="s">
        <v>331</v>
      </c>
      <c r="L2" s="7" t="s">
        <v>332</v>
      </c>
      <c r="N2" s="5"/>
    </row>
    <row r="3" spans="1:14" x14ac:dyDescent="0.25">
      <c r="A3" s="1" t="s">
        <v>16</v>
      </c>
      <c r="B3" s="1" t="s">
        <v>17</v>
      </c>
      <c r="C3" s="1" t="s">
        <v>11</v>
      </c>
      <c r="D3" s="1" t="s">
        <v>18</v>
      </c>
      <c r="E3" s="4">
        <v>2200.14</v>
      </c>
      <c r="F3" s="1" t="s">
        <v>19</v>
      </c>
      <c r="G3" s="1" t="s">
        <v>20</v>
      </c>
      <c r="H3" s="13" t="s">
        <v>21</v>
      </c>
      <c r="I3" s="3">
        <v>146</v>
      </c>
      <c r="J3" s="13" t="s">
        <v>15</v>
      </c>
      <c r="K3" s="8">
        <f>+H3-J3</f>
        <v>1</v>
      </c>
      <c r="L3">
        <f>+K3*E3</f>
        <v>2200.14</v>
      </c>
    </row>
    <row r="4" spans="1:14" x14ac:dyDescent="0.25">
      <c r="A4" s="1" t="s">
        <v>22</v>
      </c>
      <c r="B4" s="1" t="s">
        <v>23</v>
      </c>
      <c r="C4" s="1" t="s">
        <v>24</v>
      </c>
      <c r="D4" s="1" t="s">
        <v>25</v>
      </c>
      <c r="E4" s="4">
        <v>32.86</v>
      </c>
      <c r="F4" s="1" t="s">
        <v>26</v>
      </c>
      <c r="G4" s="1" t="s">
        <v>20</v>
      </c>
      <c r="H4" s="13" t="s">
        <v>21</v>
      </c>
      <c r="I4" s="3">
        <v>148</v>
      </c>
      <c r="J4" s="13" t="s">
        <v>21</v>
      </c>
      <c r="K4" s="8">
        <f t="shared" ref="K4:K11" si="0">+H4-J4</f>
        <v>0</v>
      </c>
      <c r="L4">
        <f t="shared" ref="L4:L11" si="1">+K4*E4</f>
        <v>0</v>
      </c>
    </row>
    <row r="5" spans="1:14" x14ac:dyDescent="0.25">
      <c r="A5" s="1" t="s">
        <v>21</v>
      </c>
      <c r="B5" s="1" t="s">
        <v>27</v>
      </c>
      <c r="C5" s="1" t="s">
        <v>11</v>
      </c>
      <c r="D5" s="1" t="s">
        <v>28</v>
      </c>
      <c r="E5" s="4">
        <v>3789.78</v>
      </c>
      <c r="F5" s="1" t="s">
        <v>29</v>
      </c>
      <c r="G5" s="1" t="s">
        <v>20</v>
      </c>
      <c r="H5" s="13" t="s">
        <v>30</v>
      </c>
      <c r="I5" s="3">
        <v>202</v>
      </c>
      <c r="J5" s="13" t="s">
        <v>167</v>
      </c>
      <c r="K5" s="8">
        <f t="shared" si="0"/>
        <v>-1</v>
      </c>
      <c r="L5">
        <f t="shared" si="1"/>
        <v>-3789.78</v>
      </c>
    </row>
    <row r="6" spans="1:14" ht="15" customHeight="1" x14ac:dyDescent="0.25">
      <c r="A6" s="1" t="s">
        <v>21</v>
      </c>
      <c r="B6" s="1" t="s">
        <v>21</v>
      </c>
      <c r="C6" s="1" t="s">
        <v>11</v>
      </c>
      <c r="D6" s="1" t="s">
        <v>10</v>
      </c>
      <c r="E6" s="4">
        <v>260.58</v>
      </c>
      <c r="F6" s="1" t="s">
        <v>37</v>
      </c>
      <c r="G6" s="1" t="s">
        <v>20</v>
      </c>
      <c r="H6" s="13" t="s">
        <v>32</v>
      </c>
      <c r="I6" s="3">
        <v>158</v>
      </c>
      <c r="J6" s="13" t="s">
        <v>21</v>
      </c>
      <c r="K6" s="8">
        <f t="shared" si="0"/>
        <v>1</v>
      </c>
      <c r="L6">
        <f t="shared" si="1"/>
        <v>260.58</v>
      </c>
    </row>
    <row r="7" spans="1:14" x14ac:dyDescent="0.25">
      <c r="A7" s="1" t="s">
        <v>41</v>
      </c>
      <c r="B7" s="1" t="s">
        <v>41</v>
      </c>
      <c r="C7" s="1" t="s">
        <v>24</v>
      </c>
      <c r="D7" s="1" t="s">
        <v>42</v>
      </c>
      <c r="E7" s="4">
        <v>1500</v>
      </c>
      <c r="F7" s="1" t="s">
        <v>43</v>
      </c>
      <c r="G7" s="1" t="s">
        <v>20</v>
      </c>
      <c r="H7" s="13" t="s">
        <v>32</v>
      </c>
      <c r="I7" s="3">
        <v>159</v>
      </c>
      <c r="J7" s="13" t="s">
        <v>40</v>
      </c>
      <c r="K7" s="8">
        <f t="shared" si="0"/>
        <v>-4</v>
      </c>
      <c r="L7">
        <f t="shared" si="1"/>
        <v>-6000</v>
      </c>
    </row>
    <row r="8" spans="1:14" x14ac:dyDescent="0.25">
      <c r="A8" s="1" t="s">
        <v>44</v>
      </c>
      <c r="B8" s="1" t="s">
        <v>45</v>
      </c>
      <c r="C8" s="1" t="s">
        <v>24</v>
      </c>
      <c r="D8" s="1" t="s">
        <v>46</v>
      </c>
      <c r="E8" s="4">
        <v>180</v>
      </c>
      <c r="F8" s="1" t="s">
        <v>47</v>
      </c>
      <c r="G8" s="1" t="s">
        <v>20</v>
      </c>
      <c r="H8" s="13" t="s">
        <v>39</v>
      </c>
      <c r="I8" s="3">
        <v>136</v>
      </c>
      <c r="J8" s="13" t="s">
        <v>40</v>
      </c>
      <c r="K8" s="8">
        <f t="shared" si="0"/>
        <v>-16</v>
      </c>
      <c r="L8">
        <f t="shared" si="1"/>
        <v>-2880</v>
      </c>
    </row>
    <row r="9" spans="1:14" x14ac:dyDescent="0.25">
      <c r="A9" s="1" t="s">
        <v>41</v>
      </c>
      <c r="B9" s="1" t="s">
        <v>48</v>
      </c>
      <c r="C9" s="1" t="s">
        <v>24</v>
      </c>
      <c r="D9" s="1" t="s">
        <v>49</v>
      </c>
      <c r="E9" s="4">
        <v>241.49</v>
      </c>
      <c r="F9" s="1" t="s">
        <v>50</v>
      </c>
      <c r="G9" s="1" t="s">
        <v>20</v>
      </c>
      <c r="H9" s="13" t="s">
        <v>51</v>
      </c>
      <c r="I9" s="3">
        <v>240</v>
      </c>
      <c r="J9" s="13" t="s">
        <v>40</v>
      </c>
      <c r="K9" s="8">
        <f t="shared" si="0"/>
        <v>40</v>
      </c>
      <c r="L9">
        <f t="shared" si="1"/>
        <v>9659.6</v>
      </c>
      <c r="M9" t="s">
        <v>329</v>
      </c>
    </row>
    <row r="10" spans="1:14" x14ac:dyDescent="0.25">
      <c r="A10" s="1" t="s">
        <v>53</v>
      </c>
      <c r="B10" s="1" t="s">
        <v>23</v>
      </c>
      <c r="C10" s="1" t="s">
        <v>24</v>
      </c>
      <c r="D10" s="1" t="s">
        <v>54</v>
      </c>
      <c r="E10" s="4">
        <v>365.26</v>
      </c>
      <c r="F10" s="1" t="s">
        <v>26</v>
      </c>
      <c r="G10" s="1" t="s">
        <v>20</v>
      </c>
      <c r="H10" s="13" t="s">
        <v>21</v>
      </c>
      <c r="I10" s="3">
        <v>149</v>
      </c>
      <c r="J10" s="13" t="s">
        <v>52</v>
      </c>
      <c r="K10" s="8">
        <f t="shared" si="0"/>
        <v>-7</v>
      </c>
      <c r="L10">
        <f t="shared" si="1"/>
        <v>-2556.8199999999997</v>
      </c>
    </row>
    <row r="11" spans="1:14" x14ac:dyDescent="0.25">
      <c r="A11" s="1" t="s">
        <v>55</v>
      </c>
      <c r="B11" s="1" t="s">
        <v>56</v>
      </c>
      <c r="C11" s="1" t="s">
        <v>24</v>
      </c>
      <c r="D11" s="1" t="s">
        <v>57</v>
      </c>
      <c r="E11" s="4">
        <v>4.01</v>
      </c>
      <c r="F11" s="1" t="s">
        <v>58</v>
      </c>
      <c r="G11" s="1" t="s">
        <v>20</v>
      </c>
      <c r="H11" s="13" t="s">
        <v>38</v>
      </c>
      <c r="I11" s="3">
        <v>160</v>
      </c>
      <c r="J11" s="13" t="s">
        <v>52</v>
      </c>
      <c r="K11" s="8">
        <f t="shared" si="0"/>
        <v>-5</v>
      </c>
      <c r="L11">
        <f t="shared" si="1"/>
        <v>-20.049999999999997</v>
      </c>
    </row>
    <row r="12" spans="1:14" hidden="1" x14ac:dyDescent="0.25">
      <c r="A12" s="1" t="s">
        <v>59</v>
      </c>
      <c r="B12" s="1" t="s">
        <v>59</v>
      </c>
      <c r="C12" s="1" t="s">
        <v>11</v>
      </c>
      <c r="D12" s="1" t="s">
        <v>10</v>
      </c>
      <c r="E12" s="4">
        <v>13023.06</v>
      </c>
      <c r="F12" s="1" t="s">
        <v>60</v>
      </c>
      <c r="G12" s="1" t="s">
        <v>61</v>
      </c>
      <c r="H12" s="1" t="s">
        <v>62</v>
      </c>
      <c r="I12" s="3">
        <v>168</v>
      </c>
      <c r="J12" s="3"/>
    </row>
    <row r="13" spans="1:14" hidden="1" x14ac:dyDescent="0.25">
      <c r="A13" s="1" t="s">
        <v>59</v>
      </c>
      <c r="B13" s="1" t="s">
        <v>59</v>
      </c>
      <c r="C13" s="1" t="s">
        <v>11</v>
      </c>
      <c r="D13" s="1" t="s">
        <v>10</v>
      </c>
      <c r="E13" s="4">
        <v>1723.18</v>
      </c>
      <c r="F13" s="1" t="s">
        <v>63</v>
      </c>
      <c r="G13" s="1" t="s">
        <v>61</v>
      </c>
      <c r="H13" s="1" t="s">
        <v>62</v>
      </c>
      <c r="I13" s="3">
        <v>169</v>
      </c>
      <c r="J13" s="3"/>
    </row>
    <row r="14" spans="1:14" hidden="1" x14ac:dyDescent="0.25">
      <c r="A14" s="1" t="s">
        <v>59</v>
      </c>
      <c r="B14" s="1" t="s">
        <v>59</v>
      </c>
      <c r="C14" s="1" t="s">
        <v>11</v>
      </c>
      <c r="D14" s="1" t="s">
        <v>10</v>
      </c>
      <c r="E14" s="4">
        <v>139.61000000000001</v>
      </c>
      <c r="F14" s="1" t="s">
        <v>64</v>
      </c>
      <c r="G14" s="1" t="s">
        <v>61</v>
      </c>
      <c r="H14" s="1" t="s">
        <v>62</v>
      </c>
      <c r="I14" s="3">
        <v>170</v>
      </c>
      <c r="J14" s="3"/>
    </row>
    <row r="15" spans="1:14" hidden="1" x14ac:dyDescent="0.25">
      <c r="A15" s="1" t="s">
        <v>59</v>
      </c>
      <c r="B15" s="1" t="s">
        <v>59</v>
      </c>
      <c r="C15" s="1" t="s">
        <v>11</v>
      </c>
      <c r="D15" s="1" t="s">
        <v>10</v>
      </c>
      <c r="E15" s="4">
        <v>12.24</v>
      </c>
      <c r="F15" s="1" t="s">
        <v>65</v>
      </c>
      <c r="G15" s="1" t="s">
        <v>61</v>
      </c>
      <c r="H15" s="1" t="s">
        <v>62</v>
      </c>
      <c r="I15" s="3">
        <v>171</v>
      </c>
      <c r="J15" s="3"/>
    </row>
    <row r="16" spans="1:14" hidden="1" x14ac:dyDescent="0.25">
      <c r="A16" s="1" t="s">
        <v>59</v>
      </c>
      <c r="B16" s="1" t="s">
        <v>59</v>
      </c>
      <c r="C16" s="1" t="s">
        <v>11</v>
      </c>
      <c r="D16" s="1" t="s">
        <v>10</v>
      </c>
      <c r="E16" s="4">
        <v>19.43</v>
      </c>
      <c r="F16" s="1" t="s">
        <v>60</v>
      </c>
      <c r="G16" s="1" t="s">
        <v>61</v>
      </c>
      <c r="H16" s="1" t="s">
        <v>62</v>
      </c>
      <c r="I16" s="3">
        <v>172</v>
      </c>
      <c r="J16" s="3"/>
    </row>
    <row r="17" spans="1:13" x14ac:dyDescent="0.25">
      <c r="A17" s="1" t="s">
        <v>27</v>
      </c>
      <c r="B17" s="1" t="s">
        <v>27</v>
      </c>
      <c r="C17" s="1" t="s">
        <v>11</v>
      </c>
      <c r="D17" s="1" t="s">
        <v>10</v>
      </c>
      <c r="E17" s="4">
        <v>1501.5</v>
      </c>
      <c r="F17" s="1" t="s">
        <v>68</v>
      </c>
      <c r="G17" s="1" t="s">
        <v>20</v>
      </c>
      <c r="H17" s="13" t="s">
        <v>69</v>
      </c>
      <c r="I17" s="3">
        <v>178</v>
      </c>
      <c r="J17" s="13" t="s">
        <v>27</v>
      </c>
      <c r="K17" s="8">
        <f>+H17-J17</f>
        <v>2</v>
      </c>
      <c r="L17">
        <f>+K17*E17</f>
        <v>3003</v>
      </c>
    </row>
    <row r="18" spans="1:13" hidden="1" x14ac:dyDescent="0.25">
      <c r="A18" s="1" t="s">
        <v>69</v>
      </c>
      <c r="B18" s="1" t="s">
        <v>69</v>
      </c>
      <c r="C18" s="1" t="s">
        <v>11</v>
      </c>
      <c r="D18" s="1" t="s">
        <v>10</v>
      </c>
      <c r="E18" s="4">
        <v>34477.370000000003</v>
      </c>
      <c r="F18" s="1" t="s">
        <v>70</v>
      </c>
      <c r="G18" s="1" t="s">
        <v>71</v>
      </c>
      <c r="H18" s="1" t="s">
        <v>72</v>
      </c>
      <c r="I18" s="3">
        <v>182</v>
      </c>
      <c r="J18" s="3"/>
    </row>
    <row r="19" spans="1:13" hidden="1" x14ac:dyDescent="0.25">
      <c r="A19" s="1" t="s">
        <v>69</v>
      </c>
      <c r="B19" s="1" t="s">
        <v>69</v>
      </c>
      <c r="C19" s="1" t="s">
        <v>11</v>
      </c>
      <c r="D19" s="1" t="s">
        <v>10</v>
      </c>
      <c r="E19" s="4">
        <v>768</v>
      </c>
      <c r="F19" s="1" t="s">
        <v>70</v>
      </c>
      <c r="G19" s="1" t="s">
        <v>71</v>
      </c>
      <c r="H19" s="1" t="s">
        <v>72</v>
      </c>
      <c r="I19" s="3">
        <v>182</v>
      </c>
      <c r="J19" s="3"/>
    </row>
    <row r="20" spans="1:13" x14ac:dyDescent="0.25">
      <c r="A20" s="1" t="s">
        <v>75</v>
      </c>
      <c r="B20" s="1" t="s">
        <v>48</v>
      </c>
      <c r="C20" s="1" t="s">
        <v>24</v>
      </c>
      <c r="D20" s="1" t="s">
        <v>76</v>
      </c>
      <c r="E20" s="4">
        <v>-15.99</v>
      </c>
      <c r="F20" s="1" t="s">
        <v>77</v>
      </c>
      <c r="G20" s="1" t="s">
        <v>20</v>
      </c>
      <c r="H20" s="13" t="s">
        <v>73</v>
      </c>
      <c r="I20" s="3">
        <v>190</v>
      </c>
      <c r="J20" s="13" t="s">
        <v>74</v>
      </c>
      <c r="K20" s="8">
        <f t="shared" ref="K20:K57" si="2">+H20-J20</f>
        <v>11</v>
      </c>
      <c r="L20">
        <f t="shared" ref="L20:L57" si="3">+K20*E20</f>
        <v>-175.89000000000001</v>
      </c>
    </row>
    <row r="21" spans="1:13" x14ac:dyDescent="0.25">
      <c r="A21" s="1" t="s">
        <v>80</v>
      </c>
      <c r="B21" s="1" t="s">
        <v>81</v>
      </c>
      <c r="C21" s="1" t="s">
        <v>24</v>
      </c>
      <c r="D21" s="1" t="s">
        <v>82</v>
      </c>
      <c r="E21" s="4">
        <v>1655.38</v>
      </c>
      <c r="F21" s="1" t="s">
        <v>26</v>
      </c>
      <c r="G21" s="1" t="s">
        <v>20</v>
      </c>
      <c r="H21" s="13" t="s">
        <v>21</v>
      </c>
      <c r="I21" s="3">
        <v>150</v>
      </c>
      <c r="J21" s="13" t="s">
        <v>79</v>
      </c>
      <c r="K21" s="8">
        <f t="shared" si="2"/>
        <v>-15</v>
      </c>
      <c r="L21">
        <f t="shared" si="3"/>
        <v>-24830.7</v>
      </c>
    </row>
    <row r="22" spans="1:13" x14ac:dyDescent="0.25">
      <c r="A22" s="1" t="s">
        <v>84</v>
      </c>
      <c r="B22" s="1" t="s">
        <v>85</v>
      </c>
      <c r="C22" s="1" t="s">
        <v>24</v>
      </c>
      <c r="D22" s="1" t="s">
        <v>86</v>
      </c>
      <c r="E22" s="4">
        <v>2054</v>
      </c>
      <c r="F22" s="1" t="s">
        <v>87</v>
      </c>
      <c r="G22" s="1" t="s">
        <v>20</v>
      </c>
      <c r="H22" s="13" t="s">
        <v>72</v>
      </c>
      <c r="I22" s="3">
        <v>187</v>
      </c>
      <c r="J22" s="13" t="s">
        <v>83</v>
      </c>
      <c r="K22" s="8">
        <f t="shared" si="2"/>
        <v>2</v>
      </c>
      <c r="L22">
        <f t="shared" si="3"/>
        <v>4108</v>
      </c>
    </row>
    <row r="23" spans="1:13" x14ac:dyDescent="0.25">
      <c r="A23" s="1" t="s">
        <v>89</v>
      </c>
      <c r="B23" s="1" t="s">
        <v>48</v>
      </c>
      <c r="C23" s="1" t="s">
        <v>24</v>
      </c>
      <c r="D23" s="1" t="s">
        <v>90</v>
      </c>
      <c r="E23" s="4">
        <v>10894.5</v>
      </c>
      <c r="F23" s="1" t="s">
        <v>77</v>
      </c>
      <c r="G23" s="1" t="s">
        <v>20</v>
      </c>
      <c r="H23" s="13" t="s">
        <v>73</v>
      </c>
      <c r="I23" s="3">
        <v>190</v>
      </c>
      <c r="J23" s="13" t="s">
        <v>88</v>
      </c>
      <c r="K23" s="8">
        <f t="shared" si="2"/>
        <v>6</v>
      </c>
      <c r="L23">
        <f t="shared" si="3"/>
        <v>65367</v>
      </c>
    </row>
    <row r="24" spans="1:13" x14ac:dyDescent="0.25">
      <c r="A24" s="1" t="s">
        <v>78</v>
      </c>
      <c r="B24" s="1" t="s">
        <v>17</v>
      </c>
      <c r="C24" s="1" t="s">
        <v>11</v>
      </c>
      <c r="D24" s="1" t="s">
        <v>92</v>
      </c>
      <c r="E24" s="4">
        <v>710.51</v>
      </c>
      <c r="F24" s="1" t="s">
        <v>93</v>
      </c>
      <c r="G24" s="1" t="s">
        <v>20</v>
      </c>
      <c r="H24" s="13" t="s">
        <v>94</v>
      </c>
      <c r="I24" s="3">
        <v>277</v>
      </c>
      <c r="J24" s="13" t="s">
        <v>91</v>
      </c>
      <c r="K24" s="8">
        <f t="shared" si="2"/>
        <v>49</v>
      </c>
      <c r="L24">
        <f t="shared" si="3"/>
        <v>34814.99</v>
      </c>
    </row>
    <row r="25" spans="1:13" x14ac:dyDescent="0.25">
      <c r="A25" s="1" t="s">
        <v>95</v>
      </c>
      <c r="B25" s="1" t="s">
        <v>81</v>
      </c>
      <c r="C25" s="1" t="s">
        <v>24</v>
      </c>
      <c r="D25" s="1" t="s">
        <v>96</v>
      </c>
      <c r="E25" s="4">
        <v>426.24</v>
      </c>
      <c r="F25" s="1" t="s">
        <v>97</v>
      </c>
      <c r="G25" s="1" t="s">
        <v>20</v>
      </c>
      <c r="H25" s="13" t="s">
        <v>98</v>
      </c>
      <c r="I25" s="3">
        <v>163</v>
      </c>
      <c r="J25" s="13" t="s">
        <v>91</v>
      </c>
      <c r="K25" s="8">
        <f t="shared" si="2"/>
        <v>-17</v>
      </c>
      <c r="L25">
        <f t="shared" si="3"/>
        <v>-7246.08</v>
      </c>
      <c r="M25" t="s">
        <v>329</v>
      </c>
    </row>
    <row r="26" spans="1:13" x14ac:dyDescent="0.25">
      <c r="A26" s="1" t="s">
        <v>95</v>
      </c>
      <c r="B26" s="1" t="s">
        <v>81</v>
      </c>
      <c r="C26" s="1" t="s">
        <v>24</v>
      </c>
      <c r="D26" s="1" t="s">
        <v>99</v>
      </c>
      <c r="E26" s="4">
        <v>2129.37</v>
      </c>
      <c r="F26" s="1" t="s">
        <v>97</v>
      </c>
      <c r="G26" s="1" t="s">
        <v>20</v>
      </c>
      <c r="H26" s="13" t="s">
        <v>98</v>
      </c>
      <c r="I26" s="3">
        <v>163</v>
      </c>
      <c r="J26" s="13" t="s">
        <v>91</v>
      </c>
      <c r="K26" s="8">
        <f t="shared" si="2"/>
        <v>-17</v>
      </c>
      <c r="L26">
        <f t="shared" si="3"/>
        <v>-36199.29</v>
      </c>
    </row>
    <row r="27" spans="1:13" x14ac:dyDescent="0.25">
      <c r="A27" s="1" t="s">
        <v>101</v>
      </c>
      <c r="B27" s="1" t="s">
        <v>85</v>
      </c>
      <c r="C27" s="1" t="s">
        <v>24</v>
      </c>
      <c r="D27" s="1" t="s">
        <v>102</v>
      </c>
      <c r="E27" s="4">
        <v>76.040000000000006</v>
      </c>
      <c r="F27" s="1" t="s">
        <v>103</v>
      </c>
      <c r="G27" s="1" t="s">
        <v>20</v>
      </c>
      <c r="H27" s="13" t="s">
        <v>21</v>
      </c>
      <c r="I27" s="3">
        <v>151</v>
      </c>
      <c r="J27" s="13" t="s">
        <v>100</v>
      </c>
      <c r="K27" s="8">
        <f t="shared" si="2"/>
        <v>-22</v>
      </c>
      <c r="L27">
        <f t="shared" si="3"/>
        <v>-1672.88</v>
      </c>
    </row>
    <row r="28" spans="1:13" x14ac:dyDescent="0.25">
      <c r="A28" s="1" t="s">
        <v>85</v>
      </c>
      <c r="B28" s="1" t="s">
        <v>48</v>
      </c>
      <c r="C28" s="1" t="s">
        <v>24</v>
      </c>
      <c r="D28" s="1" t="s">
        <v>106</v>
      </c>
      <c r="E28" s="4">
        <v>2000</v>
      </c>
      <c r="F28" s="1" t="s">
        <v>87</v>
      </c>
      <c r="G28" s="1" t="s">
        <v>20</v>
      </c>
      <c r="H28" s="13" t="s">
        <v>72</v>
      </c>
      <c r="I28" s="3">
        <v>187</v>
      </c>
      <c r="J28" s="13" t="s">
        <v>105</v>
      </c>
      <c r="K28" s="8">
        <f t="shared" si="2"/>
        <v>-6</v>
      </c>
      <c r="L28">
        <f t="shared" si="3"/>
        <v>-12000</v>
      </c>
    </row>
    <row r="29" spans="1:13" x14ac:dyDescent="0.25">
      <c r="A29" s="1" t="s">
        <v>85</v>
      </c>
      <c r="B29" s="1" t="s">
        <v>45</v>
      </c>
      <c r="C29" s="1" t="s">
        <v>24</v>
      </c>
      <c r="D29" s="1" t="s">
        <v>108</v>
      </c>
      <c r="E29" s="4">
        <v>840.75</v>
      </c>
      <c r="F29" s="1" t="s">
        <v>109</v>
      </c>
      <c r="G29" s="1" t="s">
        <v>20</v>
      </c>
      <c r="H29" s="13" t="s">
        <v>110</v>
      </c>
      <c r="I29" s="3">
        <v>236</v>
      </c>
      <c r="J29" s="13" t="s">
        <v>107</v>
      </c>
      <c r="K29" s="8">
        <f t="shared" si="2"/>
        <v>19</v>
      </c>
      <c r="L29">
        <f t="shared" si="3"/>
        <v>15974.25</v>
      </c>
    </row>
    <row r="30" spans="1:13" x14ac:dyDescent="0.25">
      <c r="A30" s="1" t="s">
        <v>85</v>
      </c>
      <c r="B30" s="1" t="s">
        <v>45</v>
      </c>
      <c r="C30" s="1" t="s">
        <v>24</v>
      </c>
      <c r="D30" s="1" t="s">
        <v>111</v>
      </c>
      <c r="E30" s="4">
        <v>95.78</v>
      </c>
      <c r="F30" s="1" t="s">
        <v>109</v>
      </c>
      <c r="G30" s="1" t="s">
        <v>20</v>
      </c>
      <c r="H30" s="13" t="s">
        <v>110</v>
      </c>
      <c r="I30" s="3">
        <v>236</v>
      </c>
      <c r="J30" s="13" t="s">
        <v>107</v>
      </c>
      <c r="K30" s="8">
        <f t="shared" si="2"/>
        <v>19</v>
      </c>
      <c r="L30">
        <f t="shared" si="3"/>
        <v>1819.82</v>
      </c>
    </row>
    <row r="31" spans="1:13" x14ac:dyDescent="0.25">
      <c r="A31" s="1" t="s">
        <v>112</v>
      </c>
      <c r="B31" s="1" t="s">
        <v>14</v>
      </c>
      <c r="C31" s="1" t="s">
        <v>24</v>
      </c>
      <c r="D31" s="1" t="s">
        <v>113</v>
      </c>
      <c r="E31" s="4">
        <v>57.68</v>
      </c>
      <c r="F31" s="1" t="s">
        <v>114</v>
      </c>
      <c r="G31" s="1" t="s">
        <v>20</v>
      </c>
      <c r="H31" s="13" t="s">
        <v>69</v>
      </c>
      <c r="I31" s="3">
        <v>181</v>
      </c>
      <c r="J31" s="13" t="s">
        <v>107</v>
      </c>
      <c r="K31" s="8">
        <f t="shared" si="2"/>
        <v>-14</v>
      </c>
      <c r="L31">
        <f t="shared" si="3"/>
        <v>-807.52</v>
      </c>
    </row>
    <row r="32" spans="1:13" x14ac:dyDescent="0.25">
      <c r="A32" s="1" t="s">
        <v>112</v>
      </c>
      <c r="B32" s="1" t="s">
        <v>14</v>
      </c>
      <c r="C32" s="1" t="s">
        <v>24</v>
      </c>
      <c r="D32" s="1" t="s">
        <v>115</v>
      </c>
      <c r="E32" s="4">
        <v>270.27</v>
      </c>
      <c r="F32" s="1" t="s">
        <v>114</v>
      </c>
      <c r="G32" s="1" t="s">
        <v>20</v>
      </c>
      <c r="H32" s="13" t="s">
        <v>69</v>
      </c>
      <c r="I32" s="3">
        <v>181</v>
      </c>
      <c r="J32" s="13" t="s">
        <v>107</v>
      </c>
      <c r="K32" s="8">
        <f t="shared" si="2"/>
        <v>-14</v>
      </c>
      <c r="L32">
        <f t="shared" si="3"/>
        <v>-3783.7799999999997</v>
      </c>
    </row>
    <row r="33" spans="1:12" x14ac:dyDescent="0.25">
      <c r="A33" s="1" t="s">
        <v>112</v>
      </c>
      <c r="B33" s="1" t="s">
        <v>14</v>
      </c>
      <c r="C33" s="1" t="s">
        <v>24</v>
      </c>
      <c r="D33" s="1" t="s">
        <v>116</v>
      </c>
      <c r="E33" s="4">
        <v>23.83</v>
      </c>
      <c r="F33" s="1" t="s">
        <v>114</v>
      </c>
      <c r="G33" s="1" t="s">
        <v>20</v>
      </c>
      <c r="H33" s="13" t="s">
        <v>69</v>
      </c>
      <c r="I33" s="3">
        <v>181</v>
      </c>
      <c r="J33" s="13" t="s">
        <v>107</v>
      </c>
      <c r="K33" s="8">
        <f t="shared" si="2"/>
        <v>-14</v>
      </c>
      <c r="L33">
        <f t="shared" si="3"/>
        <v>-333.62</v>
      </c>
    </row>
    <row r="34" spans="1:12" x14ac:dyDescent="0.25">
      <c r="A34" s="1" t="s">
        <v>112</v>
      </c>
      <c r="B34" s="1" t="s">
        <v>14</v>
      </c>
      <c r="C34" s="1" t="s">
        <v>24</v>
      </c>
      <c r="D34" s="1" t="s">
        <v>117</v>
      </c>
      <c r="E34" s="4">
        <v>41.58</v>
      </c>
      <c r="F34" s="1" t="s">
        <v>114</v>
      </c>
      <c r="G34" s="1" t="s">
        <v>20</v>
      </c>
      <c r="H34" s="13" t="s">
        <v>69</v>
      </c>
      <c r="I34" s="3">
        <v>181</v>
      </c>
      <c r="J34" s="13" t="s">
        <v>107</v>
      </c>
      <c r="K34" s="8">
        <f t="shared" si="2"/>
        <v>-14</v>
      </c>
      <c r="L34">
        <f t="shared" si="3"/>
        <v>-582.12</v>
      </c>
    </row>
    <row r="35" spans="1:12" x14ac:dyDescent="0.25">
      <c r="A35" s="1" t="s">
        <v>112</v>
      </c>
      <c r="B35" s="1" t="s">
        <v>14</v>
      </c>
      <c r="C35" s="1" t="s">
        <v>24</v>
      </c>
      <c r="D35" s="1" t="s">
        <v>118</v>
      </c>
      <c r="E35" s="4">
        <v>36.380000000000003</v>
      </c>
      <c r="F35" s="1" t="s">
        <v>114</v>
      </c>
      <c r="G35" s="1" t="s">
        <v>20</v>
      </c>
      <c r="H35" s="13" t="s">
        <v>69</v>
      </c>
      <c r="I35" s="3">
        <v>181</v>
      </c>
      <c r="J35" s="13" t="s">
        <v>107</v>
      </c>
      <c r="K35" s="8">
        <f t="shared" si="2"/>
        <v>-14</v>
      </c>
      <c r="L35">
        <f t="shared" si="3"/>
        <v>-509.32000000000005</v>
      </c>
    </row>
    <row r="36" spans="1:12" x14ac:dyDescent="0.25">
      <c r="A36" s="1" t="s">
        <v>112</v>
      </c>
      <c r="B36" s="1" t="s">
        <v>14</v>
      </c>
      <c r="C36" s="1" t="s">
        <v>24</v>
      </c>
      <c r="D36" s="1" t="s">
        <v>119</v>
      </c>
      <c r="E36" s="4">
        <v>311.85000000000002</v>
      </c>
      <c r="F36" s="1" t="s">
        <v>114</v>
      </c>
      <c r="G36" s="1" t="s">
        <v>20</v>
      </c>
      <c r="H36" s="13" t="s">
        <v>69</v>
      </c>
      <c r="I36" s="3">
        <v>181</v>
      </c>
      <c r="J36" s="13" t="s">
        <v>107</v>
      </c>
      <c r="K36" s="8">
        <f t="shared" si="2"/>
        <v>-14</v>
      </c>
      <c r="L36">
        <f t="shared" si="3"/>
        <v>-4365.9000000000005</v>
      </c>
    </row>
    <row r="37" spans="1:12" x14ac:dyDescent="0.25">
      <c r="A37" s="1" t="s">
        <v>112</v>
      </c>
      <c r="B37" s="1" t="s">
        <v>14</v>
      </c>
      <c r="C37" s="1" t="s">
        <v>24</v>
      </c>
      <c r="D37" s="1" t="s">
        <v>120</v>
      </c>
      <c r="E37" s="4">
        <v>32.96</v>
      </c>
      <c r="F37" s="1" t="s">
        <v>114</v>
      </c>
      <c r="G37" s="1" t="s">
        <v>20</v>
      </c>
      <c r="H37" s="13" t="s">
        <v>69</v>
      </c>
      <c r="I37" s="3">
        <v>181</v>
      </c>
      <c r="J37" s="13" t="s">
        <v>107</v>
      </c>
      <c r="K37" s="8">
        <f t="shared" si="2"/>
        <v>-14</v>
      </c>
      <c r="L37">
        <f t="shared" si="3"/>
        <v>-461.44</v>
      </c>
    </row>
    <row r="38" spans="1:12" x14ac:dyDescent="0.25">
      <c r="A38" s="1" t="s">
        <v>122</v>
      </c>
      <c r="B38" s="1" t="s">
        <v>85</v>
      </c>
      <c r="C38" s="1" t="s">
        <v>11</v>
      </c>
      <c r="D38" s="1" t="s">
        <v>123</v>
      </c>
      <c r="E38" s="4">
        <v>1394.73</v>
      </c>
      <c r="F38" s="1" t="s">
        <v>124</v>
      </c>
      <c r="G38" s="1" t="s">
        <v>20</v>
      </c>
      <c r="H38" s="13" t="s">
        <v>125</v>
      </c>
      <c r="I38" s="3">
        <v>211</v>
      </c>
      <c r="J38" s="13" t="s">
        <v>121</v>
      </c>
      <c r="K38" s="8">
        <f t="shared" si="2"/>
        <v>11</v>
      </c>
      <c r="L38">
        <f t="shared" si="3"/>
        <v>15342.03</v>
      </c>
    </row>
    <row r="39" spans="1:12" x14ac:dyDescent="0.25">
      <c r="A39" s="1" t="s">
        <v>122</v>
      </c>
      <c r="B39" s="1" t="s">
        <v>85</v>
      </c>
      <c r="C39" s="1" t="s">
        <v>11</v>
      </c>
      <c r="D39" s="1" t="s">
        <v>126</v>
      </c>
      <c r="E39" s="4">
        <v>1750</v>
      </c>
      <c r="F39" s="1" t="s">
        <v>124</v>
      </c>
      <c r="G39" s="1" t="s">
        <v>20</v>
      </c>
      <c r="H39" s="13" t="s">
        <v>125</v>
      </c>
      <c r="I39" s="3">
        <v>212</v>
      </c>
      <c r="J39" s="13" t="s">
        <v>121</v>
      </c>
      <c r="K39" s="8">
        <f t="shared" si="2"/>
        <v>11</v>
      </c>
      <c r="L39">
        <f t="shared" si="3"/>
        <v>19250</v>
      </c>
    </row>
    <row r="40" spans="1:12" x14ac:dyDescent="0.25">
      <c r="A40" s="1" t="s">
        <v>122</v>
      </c>
      <c r="B40" s="1" t="s">
        <v>85</v>
      </c>
      <c r="C40" s="1" t="s">
        <v>11</v>
      </c>
      <c r="D40" s="1" t="s">
        <v>127</v>
      </c>
      <c r="E40" s="4">
        <v>3879.21</v>
      </c>
      <c r="F40" s="1" t="s">
        <v>124</v>
      </c>
      <c r="G40" s="1" t="s">
        <v>20</v>
      </c>
      <c r="H40" s="13" t="s">
        <v>125</v>
      </c>
      <c r="I40" s="3">
        <v>211</v>
      </c>
      <c r="J40" s="13" t="s">
        <v>121</v>
      </c>
      <c r="K40" s="8">
        <f t="shared" si="2"/>
        <v>11</v>
      </c>
      <c r="L40">
        <f t="shared" si="3"/>
        <v>42671.31</v>
      </c>
    </row>
    <row r="41" spans="1:12" x14ac:dyDescent="0.25">
      <c r="A41" s="1" t="s">
        <v>112</v>
      </c>
      <c r="B41" s="1" t="s">
        <v>14</v>
      </c>
      <c r="C41" s="1" t="s">
        <v>11</v>
      </c>
      <c r="D41" s="1" t="s">
        <v>128</v>
      </c>
      <c r="E41" s="4">
        <v>803.3</v>
      </c>
      <c r="F41" s="1" t="s">
        <v>129</v>
      </c>
      <c r="G41" s="1" t="s">
        <v>20</v>
      </c>
      <c r="H41" s="13" t="s">
        <v>27</v>
      </c>
      <c r="I41" s="3">
        <v>177</v>
      </c>
      <c r="J41" s="13" t="s">
        <v>121</v>
      </c>
      <c r="K41" s="8">
        <f t="shared" si="2"/>
        <v>-17</v>
      </c>
      <c r="L41">
        <f t="shared" si="3"/>
        <v>-13656.099999999999</v>
      </c>
    </row>
    <row r="42" spans="1:12" x14ac:dyDescent="0.25">
      <c r="A42" s="1" t="s">
        <v>130</v>
      </c>
      <c r="B42" s="1" t="s">
        <v>14</v>
      </c>
      <c r="C42" s="1" t="s">
        <v>11</v>
      </c>
      <c r="D42" s="1" t="s">
        <v>131</v>
      </c>
      <c r="E42" s="4">
        <v>2412</v>
      </c>
      <c r="F42" s="1" t="s">
        <v>132</v>
      </c>
      <c r="G42" s="1" t="s">
        <v>20</v>
      </c>
      <c r="H42" s="13" t="s">
        <v>72</v>
      </c>
      <c r="I42" s="3">
        <v>184</v>
      </c>
      <c r="J42" s="13" t="s">
        <v>121</v>
      </c>
      <c r="K42" s="8">
        <f t="shared" si="2"/>
        <v>-8</v>
      </c>
      <c r="L42">
        <f t="shared" si="3"/>
        <v>-19296</v>
      </c>
    </row>
    <row r="43" spans="1:12" x14ac:dyDescent="0.25">
      <c r="A43" s="1" t="s">
        <v>14</v>
      </c>
      <c r="B43" s="1" t="s">
        <v>27</v>
      </c>
      <c r="C43" s="1" t="s">
        <v>11</v>
      </c>
      <c r="D43" s="1" t="s">
        <v>133</v>
      </c>
      <c r="E43" s="4">
        <v>1533.84</v>
      </c>
      <c r="F43" s="1" t="s">
        <v>134</v>
      </c>
      <c r="G43" s="1" t="s">
        <v>20</v>
      </c>
      <c r="H43" s="13" t="s">
        <v>30</v>
      </c>
      <c r="I43" s="3">
        <v>201</v>
      </c>
      <c r="J43" s="13" t="s">
        <v>121</v>
      </c>
      <c r="K43" s="8">
        <f t="shared" si="2"/>
        <v>3</v>
      </c>
      <c r="L43">
        <f t="shared" si="3"/>
        <v>4601.5199999999995</v>
      </c>
    </row>
    <row r="44" spans="1:12" x14ac:dyDescent="0.25">
      <c r="A44" s="1" t="s">
        <v>14</v>
      </c>
      <c r="B44" s="1" t="s">
        <v>27</v>
      </c>
      <c r="C44" s="1" t="s">
        <v>11</v>
      </c>
      <c r="D44" s="1" t="s">
        <v>135</v>
      </c>
      <c r="E44" s="4">
        <v>480</v>
      </c>
      <c r="F44" s="1" t="s">
        <v>136</v>
      </c>
      <c r="G44" s="1" t="s">
        <v>20</v>
      </c>
      <c r="H44" s="13" t="s">
        <v>73</v>
      </c>
      <c r="I44" s="3">
        <v>189</v>
      </c>
      <c r="J44" s="13" t="s">
        <v>121</v>
      </c>
      <c r="K44" s="8">
        <f t="shared" si="2"/>
        <v>-3</v>
      </c>
      <c r="L44">
        <f t="shared" si="3"/>
        <v>-1440</v>
      </c>
    </row>
    <row r="45" spans="1:12" x14ac:dyDescent="0.25">
      <c r="A45" s="1" t="s">
        <v>137</v>
      </c>
      <c r="B45" s="1" t="s">
        <v>85</v>
      </c>
      <c r="C45" s="1" t="s">
        <v>24</v>
      </c>
      <c r="D45" s="1" t="s">
        <v>138</v>
      </c>
      <c r="E45" s="4">
        <v>1171.75</v>
      </c>
      <c r="F45" s="1" t="s">
        <v>139</v>
      </c>
      <c r="G45" s="1" t="s">
        <v>20</v>
      </c>
      <c r="H45" s="13" t="s">
        <v>69</v>
      </c>
      <c r="I45" s="3">
        <v>180</v>
      </c>
      <c r="J45" s="13" t="s">
        <v>121</v>
      </c>
      <c r="K45" s="8">
        <f t="shared" si="2"/>
        <v>-15</v>
      </c>
      <c r="L45">
        <f t="shared" si="3"/>
        <v>-17576.25</v>
      </c>
    </row>
    <row r="46" spans="1:12" x14ac:dyDescent="0.25">
      <c r="A46" s="1" t="s">
        <v>137</v>
      </c>
      <c r="B46" s="1" t="s">
        <v>85</v>
      </c>
      <c r="C46" s="1" t="s">
        <v>24</v>
      </c>
      <c r="D46" s="1" t="s">
        <v>140</v>
      </c>
      <c r="E46" s="4">
        <v>39.15</v>
      </c>
      <c r="F46" s="1" t="s">
        <v>139</v>
      </c>
      <c r="G46" s="1" t="s">
        <v>20</v>
      </c>
      <c r="H46" s="13" t="s">
        <v>69</v>
      </c>
      <c r="I46" s="3">
        <v>180</v>
      </c>
      <c r="J46" s="13" t="s">
        <v>121</v>
      </c>
      <c r="K46" s="8">
        <f t="shared" si="2"/>
        <v>-15</v>
      </c>
      <c r="L46">
        <f t="shared" si="3"/>
        <v>-587.25</v>
      </c>
    </row>
    <row r="47" spans="1:12" x14ac:dyDescent="0.25">
      <c r="A47" s="1" t="s">
        <v>85</v>
      </c>
      <c r="B47" s="1" t="s">
        <v>45</v>
      </c>
      <c r="C47" s="1" t="s">
        <v>24</v>
      </c>
      <c r="D47" s="1" t="s">
        <v>141</v>
      </c>
      <c r="E47" s="4">
        <v>439.5</v>
      </c>
      <c r="F47" s="1" t="s">
        <v>142</v>
      </c>
      <c r="G47" s="1" t="s">
        <v>20</v>
      </c>
      <c r="H47" s="13" t="s">
        <v>110</v>
      </c>
      <c r="I47" s="3">
        <v>237</v>
      </c>
      <c r="J47" s="13" t="s">
        <v>121</v>
      </c>
      <c r="K47" s="8">
        <f t="shared" si="2"/>
        <v>18</v>
      </c>
      <c r="L47">
        <f t="shared" si="3"/>
        <v>7911</v>
      </c>
    </row>
    <row r="48" spans="1:12" x14ac:dyDescent="0.25">
      <c r="A48" s="1" t="s">
        <v>85</v>
      </c>
      <c r="B48" s="1" t="s">
        <v>45</v>
      </c>
      <c r="C48" s="1" t="s">
        <v>24</v>
      </c>
      <c r="D48" s="1" t="s">
        <v>143</v>
      </c>
      <c r="E48" s="4">
        <v>250.59</v>
      </c>
      <c r="F48" s="1" t="s">
        <v>142</v>
      </c>
      <c r="G48" s="1" t="s">
        <v>20</v>
      </c>
      <c r="H48" s="13" t="s">
        <v>110</v>
      </c>
      <c r="I48" s="3">
        <v>237</v>
      </c>
      <c r="J48" s="13" t="s">
        <v>121</v>
      </c>
      <c r="K48" s="8">
        <f t="shared" si="2"/>
        <v>18</v>
      </c>
      <c r="L48">
        <f t="shared" si="3"/>
        <v>4510.62</v>
      </c>
    </row>
    <row r="49" spans="1:12" x14ac:dyDescent="0.25">
      <c r="A49" s="1" t="s">
        <v>45</v>
      </c>
      <c r="B49" s="1" t="s">
        <v>48</v>
      </c>
      <c r="C49" s="1" t="s">
        <v>24</v>
      </c>
      <c r="D49" s="1" t="s">
        <v>144</v>
      </c>
      <c r="E49" s="4">
        <v>472.6</v>
      </c>
      <c r="F49" s="1" t="s">
        <v>145</v>
      </c>
      <c r="G49" s="1" t="s">
        <v>20</v>
      </c>
      <c r="H49" s="13" t="s">
        <v>146</v>
      </c>
      <c r="I49" s="3">
        <v>229</v>
      </c>
      <c r="J49" s="13" t="s">
        <v>121</v>
      </c>
      <c r="K49" s="8">
        <f t="shared" si="2"/>
        <v>13</v>
      </c>
      <c r="L49">
        <f t="shared" si="3"/>
        <v>6143.8</v>
      </c>
    </row>
    <row r="50" spans="1:12" x14ac:dyDescent="0.25">
      <c r="A50" s="1" t="s">
        <v>147</v>
      </c>
      <c r="B50" s="1" t="s">
        <v>48</v>
      </c>
      <c r="C50" s="1" t="s">
        <v>24</v>
      </c>
      <c r="D50" s="1" t="s">
        <v>148</v>
      </c>
      <c r="E50" s="4">
        <v>1000</v>
      </c>
      <c r="F50" s="1" t="s">
        <v>149</v>
      </c>
      <c r="G50" s="1" t="s">
        <v>20</v>
      </c>
      <c r="H50" s="13" t="s">
        <v>125</v>
      </c>
      <c r="I50" s="3">
        <v>224</v>
      </c>
      <c r="J50" s="13" t="s">
        <v>121</v>
      </c>
      <c r="K50" s="8">
        <f t="shared" si="2"/>
        <v>11</v>
      </c>
      <c r="L50">
        <f t="shared" si="3"/>
        <v>11000</v>
      </c>
    </row>
    <row r="51" spans="1:12" x14ac:dyDescent="0.25">
      <c r="A51" s="1" t="s">
        <v>17</v>
      </c>
      <c r="B51" s="1" t="s">
        <v>14</v>
      </c>
      <c r="C51" s="1" t="s">
        <v>24</v>
      </c>
      <c r="D51" s="1" t="s">
        <v>150</v>
      </c>
      <c r="E51" s="4">
        <v>128.88</v>
      </c>
      <c r="F51" s="1" t="s">
        <v>151</v>
      </c>
      <c r="G51" s="1" t="s">
        <v>20</v>
      </c>
      <c r="H51" s="13" t="s">
        <v>27</v>
      </c>
      <c r="I51" s="3">
        <v>167</v>
      </c>
      <c r="J51" s="13" t="s">
        <v>121</v>
      </c>
      <c r="K51" s="8">
        <f t="shared" si="2"/>
        <v>-17</v>
      </c>
      <c r="L51">
        <f t="shared" si="3"/>
        <v>-2190.96</v>
      </c>
    </row>
    <row r="52" spans="1:12" x14ac:dyDescent="0.25">
      <c r="A52" s="1" t="s">
        <v>112</v>
      </c>
      <c r="B52" s="1" t="s">
        <v>14</v>
      </c>
      <c r="C52" s="1" t="s">
        <v>24</v>
      </c>
      <c r="D52" s="1" t="s">
        <v>152</v>
      </c>
      <c r="E52" s="4">
        <v>342</v>
      </c>
      <c r="F52" s="1" t="s">
        <v>153</v>
      </c>
      <c r="G52" s="1" t="s">
        <v>20</v>
      </c>
      <c r="H52" s="13" t="s">
        <v>27</v>
      </c>
      <c r="I52" s="3">
        <v>166</v>
      </c>
      <c r="J52" s="13" t="s">
        <v>121</v>
      </c>
      <c r="K52" s="8">
        <f t="shared" si="2"/>
        <v>-17</v>
      </c>
      <c r="L52">
        <f t="shared" si="3"/>
        <v>-5814</v>
      </c>
    </row>
    <row r="53" spans="1:12" x14ac:dyDescent="0.25">
      <c r="A53" s="1" t="s">
        <v>14</v>
      </c>
      <c r="B53" s="1" t="s">
        <v>79</v>
      </c>
      <c r="C53" s="1" t="s">
        <v>24</v>
      </c>
      <c r="D53" s="1" t="s">
        <v>154</v>
      </c>
      <c r="E53" s="4">
        <v>512.95000000000005</v>
      </c>
      <c r="F53" s="1" t="s">
        <v>155</v>
      </c>
      <c r="G53" s="1" t="s">
        <v>20</v>
      </c>
      <c r="H53" s="13" t="s">
        <v>156</v>
      </c>
      <c r="I53" s="3">
        <v>204</v>
      </c>
      <c r="J53" s="13" t="s">
        <v>121</v>
      </c>
      <c r="K53" s="8">
        <f t="shared" si="2"/>
        <v>5</v>
      </c>
      <c r="L53">
        <f t="shared" si="3"/>
        <v>2564.75</v>
      </c>
    </row>
    <row r="54" spans="1:12" x14ac:dyDescent="0.25">
      <c r="A54" s="1" t="s">
        <v>81</v>
      </c>
      <c r="B54" s="1" t="s">
        <v>56</v>
      </c>
      <c r="C54" s="1" t="s">
        <v>24</v>
      </c>
      <c r="D54" s="1" t="s">
        <v>158</v>
      </c>
      <c r="E54" s="4">
        <v>352.18</v>
      </c>
      <c r="F54" s="1" t="s">
        <v>97</v>
      </c>
      <c r="G54" s="1" t="s">
        <v>20</v>
      </c>
      <c r="H54" s="13" t="s">
        <v>98</v>
      </c>
      <c r="I54" s="3">
        <v>163</v>
      </c>
      <c r="J54" s="13" t="s">
        <v>157</v>
      </c>
      <c r="K54" s="8">
        <f t="shared" si="2"/>
        <v>-23</v>
      </c>
      <c r="L54">
        <f t="shared" si="3"/>
        <v>-8100.14</v>
      </c>
    </row>
    <row r="55" spans="1:12" x14ac:dyDescent="0.25">
      <c r="A55" s="1" t="s">
        <v>9</v>
      </c>
      <c r="B55" s="1" t="s">
        <v>32</v>
      </c>
      <c r="C55" s="1" t="s">
        <v>24</v>
      </c>
      <c r="D55" s="1" t="s">
        <v>159</v>
      </c>
      <c r="E55" s="4">
        <v>988.67</v>
      </c>
      <c r="F55" s="1" t="s">
        <v>160</v>
      </c>
      <c r="G55" s="1" t="s">
        <v>20</v>
      </c>
      <c r="H55" s="13" t="s">
        <v>69</v>
      </c>
      <c r="I55" s="3">
        <v>179</v>
      </c>
      <c r="J55" s="13" t="s">
        <v>157</v>
      </c>
      <c r="K55" s="8">
        <f t="shared" si="2"/>
        <v>-16</v>
      </c>
      <c r="L55">
        <f t="shared" si="3"/>
        <v>-15818.72</v>
      </c>
    </row>
    <row r="56" spans="1:12" x14ac:dyDescent="0.25">
      <c r="A56" s="1" t="s">
        <v>162</v>
      </c>
      <c r="B56" s="1" t="s">
        <v>27</v>
      </c>
      <c r="C56" s="1" t="s">
        <v>11</v>
      </c>
      <c r="D56" s="1" t="s">
        <v>163</v>
      </c>
      <c r="E56" s="4">
        <v>975.06</v>
      </c>
      <c r="F56" s="1" t="s">
        <v>19</v>
      </c>
      <c r="G56" s="1" t="s">
        <v>20</v>
      </c>
      <c r="H56" s="13" t="s">
        <v>30</v>
      </c>
      <c r="I56" s="3">
        <v>194</v>
      </c>
      <c r="J56" s="13" t="s">
        <v>161</v>
      </c>
      <c r="K56" s="8">
        <f t="shared" si="2"/>
        <v>1</v>
      </c>
      <c r="L56">
        <f t="shared" si="3"/>
        <v>975.06</v>
      </c>
    </row>
    <row r="57" spans="1:12" x14ac:dyDescent="0.25">
      <c r="A57" s="1" t="s">
        <v>52</v>
      </c>
      <c r="B57" s="1" t="s">
        <v>62</v>
      </c>
      <c r="C57" s="1" t="s">
        <v>24</v>
      </c>
      <c r="D57" s="1" t="s">
        <v>165</v>
      </c>
      <c r="E57" s="4">
        <v>5162.54</v>
      </c>
      <c r="F57" s="1" t="s">
        <v>166</v>
      </c>
      <c r="G57" s="1" t="s">
        <v>20</v>
      </c>
      <c r="H57" s="13" t="s">
        <v>72</v>
      </c>
      <c r="I57" s="3">
        <v>188</v>
      </c>
      <c r="J57" s="13" t="s">
        <v>161</v>
      </c>
      <c r="K57" s="8">
        <f t="shared" si="2"/>
        <v>-10</v>
      </c>
      <c r="L57">
        <f t="shared" si="3"/>
        <v>-51625.4</v>
      </c>
    </row>
    <row r="58" spans="1:12" hidden="1" x14ac:dyDescent="0.25">
      <c r="A58" s="1" t="s">
        <v>161</v>
      </c>
      <c r="B58" s="1" t="s">
        <v>161</v>
      </c>
      <c r="C58" s="1" t="s">
        <v>11</v>
      </c>
      <c r="D58" s="1" t="s">
        <v>10</v>
      </c>
      <c r="E58" s="4">
        <v>84.07</v>
      </c>
      <c r="F58" s="1" t="s">
        <v>31</v>
      </c>
      <c r="G58" s="1" t="s">
        <v>20</v>
      </c>
      <c r="H58" s="1" t="s">
        <v>30</v>
      </c>
      <c r="I58" s="3">
        <v>196</v>
      </c>
      <c r="J58" s="3"/>
    </row>
    <row r="59" spans="1:12" hidden="1" x14ac:dyDescent="0.25">
      <c r="A59" s="1" t="s">
        <v>161</v>
      </c>
      <c r="B59" s="1" t="s">
        <v>161</v>
      </c>
      <c r="C59" s="1" t="s">
        <v>11</v>
      </c>
      <c r="D59" s="1" t="s">
        <v>10</v>
      </c>
      <c r="E59" s="4">
        <v>34.869999999999997</v>
      </c>
      <c r="F59" s="1" t="s">
        <v>34</v>
      </c>
      <c r="G59" s="1" t="s">
        <v>20</v>
      </c>
      <c r="H59" s="1" t="s">
        <v>30</v>
      </c>
      <c r="I59" s="3">
        <v>197</v>
      </c>
      <c r="J59" s="3"/>
    </row>
    <row r="60" spans="1:12" hidden="1" x14ac:dyDescent="0.25">
      <c r="A60" s="1" t="s">
        <v>161</v>
      </c>
      <c r="B60" s="1" t="s">
        <v>161</v>
      </c>
      <c r="C60" s="1" t="s">
        <v>11</v>
      </c>
      <c r="D60" s="1" t="s">
        <v>10</v>
      </c>
      <c r="E60" s="4">
        <v>30.52</v>
      </c>
      <c r="F60" s="1" t="s">
        <v>35</v>
      </c>
      <c r="G60" s="1" t="s">
        <v>20</v>
      </c>
      <c r="H60" s="1" t="s">
        <v>30</v>
      </c>
      <c r="I60" s="3">
        <v>198</v>
      </c>
      <c r="J60" s="3"/>
    </row>
    <row r="61" spans="1:12" hidden="1" x14ac:dyDescent="0.25">
      <c r="A61" s="1" t="s">
        <v>161</v>
      </c>
      <c r="B61" s="1" t="s">
        <v>161</v>
      </c>
      <c r="C61" s="1" t="s">
        <v>11</v>
      </c>
      <c r="D61" s="1" t="s">
        <v>10</v>
      </c>
      <c r="E61" s="4">
        <v>9</v>
      </c>
      <c r="F61" s="1" t="s">
        <v>36</v>
      </c>
      <c r="G61" s="1" t="s">
        <v>20</v>
      </c>
      <c r="H61" s="1" t="s">
        <v>30</v>
      </c>
      <c r="I61" s="3">
        <v>199</v>
      </c>
      <c r="J61" s="3"/>
    </row>
    <row r="62" spans="1:12" hidden="1" x14ac:dyDescent="0.25">
      <c r="A62" s="1" t="s">
        <v>161</v>
      </c>
      <c r="B62" s="1" t="s">
        <v>161</v>
      </c>
      <c r="C62" s="1" t="s">
        <v>11</v>
      </c>
      <c r="D62" s="1" t="s">
        <v>10</v>
      </c>
      <c r="E62" s="4">
        <v>261.32</v>
      </c>
      <c r="F62" s="1" t="s">
        <v>37</v>
      </c>
      <c r="G62" s="1" t="s">
        <v>20</v>
      </c>
      <c r="H62" s="1" t="s">
        <v>30</v>
      </c>
      <c r="I62" s="3">
        <v>200</v>
      </c>
      <c r="J62" s="3"/>
    </row>
    <row r="63" spans="1:12" x14ac:dyDescent="0.25">
      <c r="A63" s="1" t="s">
        <v>21</v>
      </c>
      <c r="B63" s="1" t="s">
        <v>27</v>
      </c>
      <c r="C63" s="1" t="s">
        <v>11</v>
      </c>
      <c r="D63" s="1" t="s">
        <v>168</v>
      </c>
      <c r="E63" s="4">
        <v>2458.2399999999998</v>
      </c>
      <c r="F63" s="1" t="s">
        <v>169</v>
      </c>
      <c r="G63" s="1" t="s">
        <v>20</v>
      </c>
      <c r="H63" s="13" t="s">
        <v>30</v>
      </c>
      <c r="I63" s="3">
        <v>203</v>
      </c>
      <c r="J63" s="13" t="s">
        <v>167</v>
      </c>
      <c r="K63" s="8">
        <f t="shared" ref="K63:K77" si="4">+H63-J63</f>
        <v>-1</v>
      </c>
      <c r="L63">
        <f t="shared" ref="L63:L77" si="5">+K63*E63</f>
        <v>-2458.2399999999998</v>
      </c>
    </row>
    <row r="64" spans="1:12" x14ac:dyDescent="0.25">
      <c r="A64" s="1" t="s">
        <v>21</v>
      </c>
      <c r="B64" s="1" t="s">
        <v>32</v>
      </c>
      <c r="C64" s="1" t="s">
        <v>24</v>
      </c>
      <c r="D64" s="1" t="s">
        <v>170</v>
      </c>
      <c r="E64" s="4">
        <v>1020</v>
      </c>
      <c r="F64" s="1" t="s">
        <v>171</v>
      </c>
      <c r="G64" s="1" t="s">
        <v>20</v>
      </c>
      <c r="H64" s="13" t="s">
        <v>172</v>
      </c>
      <c r="I64" s="3">
        <v>282</v>
      </c>
      <c r="J64" s="13" t="s">
        <v>167</v>
      </c>
      <c r="K64" s="8">
        <f t="shared" si="4"/>
        <v>48</v>
      </c>
      <c r="L64">
        <f t="shared" si="5"/>
        <v>48960</v>
      </c>
    </row>
    <row r="65" spans="1:12" x14ac:dyDescent="0.25">
      <c r="A65" s="1" t="s">
        <v>21</v>
      </c>
      <c r="B65" s="1" t="s">
        <v>32</v>
      </c>
      <c r="C65" s="1" t="s">
        <v>24</v>
      </c>
      <c r="D65" s="1" t="s">
        <v>173</v>
      </c>
      <c r="E65" s="4">
        <v>17</v>
      </c>
      <c r="F65" s="1" t="s">
        <v>171</v>
      </c>
      <c r="G65" s="1" t="s">
        <v>20</v>
      </c>
      <c r="H65" s="13" t="s">
        <v>172</v>
      </c>
      <c r="I65" s="3">
        <v>282</v>
      </c>
      <c r="J65" s="13" t="s">
        <v>167</v>
      </c>
      <c r="K65" s="8">
        <f t="shared" si="4"/>
        <v>48</v>
      </c>
      <c r="L65">
        <f t="shared" si="5"/>
        <v>816</v>
      </c>
    </row>
    <row r="66" spans="1:12" x14ac:dyDescent="0.25">
      <c r="A66" s="1" t="s">
        <v>21</v>
      </c>
      <c r="B66" s="1" t="s">
        <v>32</v>
      </c>
      <c r="C66" s="1" t="s">
        <v>24</v>
      </c>
      <c r="D66" s="1" t="s">
        <v>174</v>
      </c>
      <c r="E66" s="4">
        <v>31.11</v>
      </c>
      <c r="F66" s="1" t="s">
        <v>171</v>
      </c>
      <c r="G66" s="1" t="s">
        <v>20</v>
      </c>
      <c r="H66" s="13" t="s">
        <v>172</v>
      </c>
      <c r="I66" s="3">
        <v>282</v>
      </c>
      <c r="J66" s="13" t="s">
        <v>167</v>
      </c>
      <c r="K66" s="8">
        <f t="shared" si="4"/>
        <v>48</v>
      </c>
      <c r="L66">
        <f t="shared" si="5"/>
        <v>1493.28</v>
      </c>
    </row>
    <row r="67" spans="1:12" x14ac:dyDescent="0.25">
      <c r="A67" s="1" t="s">
        <v>21</v>
      </c>
      <c r="B67" s="1" t="s">
        <v>32</v>
      </c>
      <c r="C67" s="1" t="s">
        <v>24</v>
      </c>
      <c r="D67" s="1" t="s">
        <v>175</v>
      </c>
      <c r="E67" s="4">
        <v>20.74</v>
      </c>
      <c r="F67" s="1" t="s">
        <v>171</v>
      </c>
      <c r="G67" s="1" t="s">
        <v>20</v>
      </c>
      <c r="H67" s="13" t="s">
        <v>172</v>
      </c>
      <c r="I67" s="3">
        <v>282</v>
      </c>
      <c r="J67" s="13" t="s">
        <v>167</v>
      </c>
      <c r="K67" s="8">
        <f t="shared" si="4"/>
        <v>48</v>
      </c>
      <c r="L67">
        <f t="shared" si="5"/>
        <v>995.52</v>
      </c>
    </row>
    <row r="68" spans="1:12" x14ac:dyDescent="0.25">
      <c r="A68" s="1" t="s">
        <v>21</v>
      </c>
      <c r="B68" s="1" t="s">
        <v>32</v>
      </c>
      <c r="C68" s="1" t="s">
        <v>24</v>
      </c>
      <c r="D68" s="1" t="s">
        <v>176</v>
      </c>
      <c r="E68" s="4">
        <v>28.05</v>
      </c>
      <c r="F68" s="1" t="s">
        <v>171</v>
      </c>
      <c r="G68" s="1" t="s">
        <v>20</v>
      </c>
      <c r="H68" s="13" t="s">
        <v>172</v>
      </c>
      <c r="I68" s="3">
        <v>282</v>
      </c>
      <c r="J68" s="13" t="s">
        <v>167</v>
      </c>
      <c r="K68" s="8">
        <f t="shared" si="4"/>
        <v>48</v>
      </c>
      <c r="L68">
        <f t="shared" si="5"/>
        <v>1346.4</v>
      </c>
    </row>
    <row r="69" spans="1:12" x14ac:dyDescent="0.25">
      <c r="A69" s="1" t="s">
        <v>38</v>
      </c>
      <c r="B69" s="1" t="s">
        <v>27</v>
      </c>
      <c r="C69" s="1" t="s">
        <v>11</v>
      </c>
      <c r="D69" s="1" t="s">
        <v>177</v>
      </c>
      <c r="E69" s="4">
        <v>720</v>
      </c>
      <c r="F69" s="1" t="s">
        <v>178</v>
      </c>
      <c r="G69" s="1" t="s">
        <v>20</v>
      </c>
      <c r="H69" s="13" t="s">
        <v>125</v>
      </c>
      <c r="I69" s="3">
        <v>228</v>
      </c>
      <c r="J69" s="13" t="s">
        <v>156</v>
      </c>
      <c r="K69" s="8">
        <f t="shared" si="4"/>
        <v>6</v>
      </c>
      <c r="L69">
        <f t="shared" si="5"/>
        <v>4320</v>
      </c>
    </row>
    <row r="70" spans="1:12" x14ac:dyDescent="0.25">
      <c r="A70" s="1" t="s">
        <v>32</v>
      </c>
      <c r="B70" s="1" t="s">
        <v>38</v>
      </c>
      <c r="C70" s="1" t="s">
        <v>24</v>
      </c>
      <c r="D70" s="1" t="s">
        <v>179</v>
      </c>
      <c r="E70" s="4">
        <v>1500</v>
      </c>
      <c r="F70" s="1" t="s">
        <v>12</v>
      </c>
      <c r="G70" s="1" t="s">
        <v>180</v>
      </c>
      <c r="H70" s="13" t="s">
        <v>72</v>
      </c>
      <c r="I70" s="3">
        <v>186</v>
      </c>
      <c r="J70" s="13" t="s">
        <v>156</v>
      </c>
      <c r="K70" s="8">
        <f t="shared" si="4"/>
        <v>-13</v>
      </c>
      <c r="L70">
        <f t="shared" si="5"/>
        <v>-19500</v>
      </c>
    </row>
    <row r="71" spans="1:12" x14ac:dyDescent="0.25">
      <c r="A71" s="1" t="s">
        <v>14</v>
      </c>
      <c r="B71" s="1" t="s">
        <v>62</v>
      </c>
      <c r="C71" s="1" t="s">
        <v>24</v>
      </c>
      <c r="D71" s="1" t="s">
        <v>182</v>
      </c>
      <c r="E71" s="4">
        <v>932.43</v>
      </c>
      <c r="F71" s="1" t="s">
        <v>114</v>
      </c>
      <c r="G71" s="1" t="s">
        <v>20</v>
      </c>
      <c r="H71" s="13" t="s">
        <v>183</v>
      </c>
      <c r="I71" s="3">
        <v>273</v>
      </c>
      <c r="J71" s="13" t="s">
        <v>181</v>
      </c>
      <c r="K71" s="8">
        <f t="shared" si="4"/>
        <v>31</v>
      </c>
      <c r="L71">
        <f t="shared" si="5"/>
        <v>28905.329999999998</v>
      </c>
    </row>
    <row r="72" spans="1:12" x14ac:dyDescent="0.25">
      <c r="A72" s="1" t="s">
        <v>14</v>
      </c>
      <c r="B72" s="1" t="s">
        <v>62</v>
      </c>
      <c r="C72" s="1" t="s">
        <v>24</v>
      </c>
      <c r="D72" s="1" t="s">
        <v>185</v>
      </c>
      <c r="E72" s="4">
        <v>6599.27</v>
      </c>
      <c r="F72" s="1" t="s">
        <v>114</v>
      </c>
      <c r="G72" s="1" t="s">
        <v>20</v>
      </c>
      <c r="H72" s="13" t="s">
        <v>183</v>
      </c>
      <c r="I72" s="3">
        <v>273</v>
      </c>
      <c r="J72" s="13" t="s">
        <v>184</v>
      </c>
      <c r="K72" s="8">
        <f t="shared" si="4"/>
        <v>30</v>
      </c>
      <c r="L72">
        <f t="shared" si="5"/>
        <v>197978.1</v>
      </c>
    </row>
    <row r="73" spans="1:12" x14ac:dyDescent="0.25">
      <c r="A73" s="1" t="s">
        <v>14</v>
      </c>
      <c r="B73" s="1" t="s">
        <v>79</v>
      </c>
      <c r="C73" s="1" t="s">
        <v>24</v>
      </c>
      <c r="D73" s="1" t="s">
        <v>186</v>
      </c>
      <c r="E73" s="4">
        <v>4017.46</v>
      </c>
      <c r="F73" s="1" t="s">
        <v>187</v>
      </c>
      <c r="G73" s="1" t="s">
        <v>20</v>
      </c>
      <c r="H73" s="13" t="s">
        <v>188</v>
      </c>
      <c r="I73" s="3">
        <v>257</v>
      </c>
      <c r="J73" s="13" t="s">
        <v>184</v>
      </c>
      <c r="K73" s="8">
        <f t="shared" si="4"/>
        <v>29</v>
      </c>
      <c r="L73">
        <f t="shared" si="5"/>
        <v>116506.34</v>
      </c>
    </row>
    <row r="74" spans="1:12" x14ac:dyDescent="0.25">
      <c r="A74" s="1" t="s">
        <v>190</v>
      </c>
      <c r="B74" s="1" t="s">
        <v>56</v>
      </c>
      <c r="C74" s="1" t="s">
        <v>24</v>
      </c>
      <c r="D74" s="1" t="s">
        <v>191</v>
      </c>
      <c r="E74" s="4">
        <v>299.27999999999997</v>
      </c>
      <c r="F74" s="1" t="s">
        <v>26</v>
      </c>
      <c r="G74" s="1" t="s">
        <v>20</v>
      </c>
      <c r="H74" s="13" t="s">
        <v>164</v>
      </c>
      <c r="I74" s="3">
        <v>162</v>
      </c>
      <c r="J74" s="13" t="s">
        <v>189</v>
      </c>
      <c r="K74" s="8">
        <f t="shared" si="4"/>
        <v>-32</v>
      </c>
      <c r="L74">
        <f t="shared" si="5"/>
        <v>-9576.9599999999991</v>
      </c>
    </row>
    <row r="75" spans="1:12" x14ac:dyDescent="0.25">
      <c r="A75" s="1" t="s">
        <v>14</v>
      </c>
      <c r="B75" s="1" t="s">
        <v>79</v>
      </c>
      <c r="C75" s="1" t="s">
        <v>24</v>
      </c>
      <c r="D75" s="1" t="s">
        <v>192</v>
      </c>
      <c r="E75" s="4">
        <v>28.84</v>
      </c>
      <c r="F75" s="1" t="s">
        <v>114</v>
      </c>
      <c r="G75" s="1" t="s">
        <v>20</v>
      </c>
      <c r="H75" s="13" t="s">
        <v>183</v>
      </c>
      <c r="I75" s="3">
        <v>273</v>
      </c>
      <c r="J75" s="13" t="s">
        <v>189</v>
      </c>
      <c r="K75" s="8">
        <f t="shared" si="4"/>
        <v>29</v>
      </c>
      <c r="L75">
        <f t="shared" si="5"/>
        <v>836.36</v>
      </c>
    </row>
    <row r="76" spans="1:12" x14ac:dyDescent="0.25">
      <c r="A76" s="1" t="s">
        <v>14</v>
      </c>
      <c r="B76" s="1" t="s">
        <v>79</v>
      </c>
      <c r="C76" s="1" t="s">
        <v>24</v>
      </c>
      <c r="D76" s="1" t="s">
        <v>193</v>
      </c>
      <c r="E76" s="4">
        <v>164.8</v>
      </c>
      <c r="F76" s="1" t="s">
        <v>114</v>
      </c>
      <c r="G76" s="1" t="s">
        <v>20</v>
      </c>
      <c r="H76" s="13" t="s">
        <v>183</v>
      </c>
      <c r="I76" s="3">
        <v>273</v>
      </c>
      <c r="J76" s="13" t="s">
        <v>189</v>
      </c>
      <c r="K76" s="8">
        <f t="shared" si="4"/>
        <v>29</v>
      </c>
      <c r="L76">
        <f t="shared" si="5"/>
        <v>4779.2000000000007</v>
      </c>
    </row>
    <row r="77" spans="1:12" x14ac:dyDescent="0.25">
      <c r="A77" s="1" t="s">
        <v>189</v>
      </c>
      <c r="B77" s="1" t="s">
        <v>189</v>
      </c>
      <c r="C77" s="1" t="s">
        <v>11</v>
      </c>
      <c r="D77" s="1" t="s">
        <v>10</v>
      </c>
      <c r="E77" s="4">
        <v>520.54</v>
      </c>
      <c r="F77" s="1" t="s">
        <v>194</v>
      </c>
      <c r="G77" s="1" t="s">
        <v>195</v>
      </c>
      <c r="H77" s="13" t="s">
        <v>196</v>
      </c>
      <c r="I77" s="3">
        <v>210</v>
      </c>
      <c r="J77" s="13" t="s">
        <v>189</v>
      </c>
      <c r="K77" s="8">
        <f t="shared" si="4"/>
        <v>1</v>
      </c>
      <c r="L77">
        <f t="shared" si="5"/>
        <v>520.54</v>
      </c>
    </row>
    <row r="78" spans="1:12" hidden="1" x14ac:dyDescent="0.25">
      <c r="A78" s="1" t="s">
        <v>189</v>
      </c>
      <c r="B78" s="1" t="s">
        <v>189</v>
      </c>
      <c r="C78" s="1" t="s">
        <v>11</v>
      </c>
      <c r="D78" s="1" t="s">
        <v>10</v>
      </c>
      <c r="E78" s="4">
        <v>12958.36</v>
      </c>
      <c r="F78" s="1" t="s">
        <v>60</v>
      </c>
      <c r="G78" s="1" t="s">
        <v>61</v>
      </c>
      <c r="H78" s="1" t="s">
        <v>125</v>
      </c>
      <c r="I78" s="3">
        <v>214</v>
      </c>
      <c r="J78" s="3"/>
    </row>
    <row r="79" spans="1:12" hidden="1" x14ac:dyDescent="0.25">
      <c r="A79" s="1" t="s">
        <v>189</v>
      </c>
      <c r="B79" s="1" t="s">
        <v>189</v>
      </c>
      <c r="C79" s="1" t="s">
        <v>11</v>
      </c>
      <c r="D79" s="1" t="s">
        <v>10</v>
      </c>
      <c r="E79" s="4">
        <v>1836.98</v>
      </c>
      <c r="F79" s="1" t="s">
        <v>63</v>
      </c>
      <c r="G79" s="1" t="s">
        <v>61</v>
      </c>
      <c r="H79" s="1" t="s">
        <v>125</v>
      </c>
      <c r="I79" s="3">
        <v>215</v>
      </c>
      <c r="J79" s="3"/>
    </row>
    <row r="80" spans="1:12" hidden="1" x14ac:dyDescent="0.25">
      <c r="A80" s="1" t="s">
        <v>189</v>
      </c>
      <c r="B80" s="1" t="s">
        <v>189</v>
      </c>
      <c r="C80" s="1" t="s">
        <v>11</v>
      </c>
      <c r="D80" s="1" t="s">
        <v>10</v>
      </c>
      <c r="E80" s="4">
        <v>152.59</v>
      </c>
      <c r="F80" s="1" t="s">
        <v>64</v>
      </c>
      <c r="G80" s="1" t="s">
        <v>61</v>
      </c>
      <c r="H80" s="1" t="s">
        <v>125</v>
      </c>
      <c r="I80" s="3">
        <v>216</v>
      </c>
      <c r="J80" s="3"/>
    </row>
    <row r="81" spans="1:12" hidden="1" x14ac:dyDescent="0.25">
      <c r="A81" s="1" t="s">
        <v>189</v>
      </c>
      <c r="B81" s="1" t="s">
        <v>189</v>
      </c>
      <c r="C81" s="1" t="s">
        <v>11</v>
      </c>
      <c r="D81" s="1" t="s">
        <v>10</v>
      </c>
      <c r="E81" s="4">
        <v>12.28</v>
      </c>
      <c r="F81" s="1" t="s">
        <v>65</v>
      </c>
      <c r="G81" s="1" t="s">
        <v>61</v>
      </c>
      <c r="H81" s="1" t="s">
        <v>125</v>
      </c>
      <c r="I81" s="3">
        <v>217</v>
      </c>
      <c r="J81" s="3"/>
    </row>
    <row r="82" spans="1:12" hidden="1" x14ac:dyDescent="0.25">
      <c r="A82" s="1" t="s">
        <v>189</v>
      </c>
      <c r="B82" s="1" t="s">
        <v>189</v>
      </c>
      <c r="C82" s="1" t="s">
        <v>11</v>
      </c>
      <c r="E82" s="4">
        <v>19.43</v>
      </c>
      <c r="F82" s="1" t="s">
        <v>60</v>
      </c>
      <c r="G82" s="1" t="s">
        <v>61</v>
      </c>
      <c r="H82" s="1" t="s">
        <v>125</v>
      </c>
      <c r="I82" s="3">
        <v>218</v>
      </c>
      <c r="J82" s="3"/>
    </row>
    <row r="83" spans="1:12" hidden="1" x14ac:dyDescent="0.25">
      <c r="A83" s="1" t="s">
        <v>189</v>
      </c>
      <c r="B83" s="1" t="s">
        <v>189</v>
      </c>
      <c r="C83" s="1" t="s">
        <v>11</v>
      </c>
      <c r="D83" s="1" t="s">
        <v>10</v>
      </c>
      <c r="E83" s="4">
        <v>50.16</v>
      </c>
      <c r="F83" s="1" t="s">
        <v>63</v>
      </c>
      <c r="G83" s="1" t="s">
        <v>61</v>
      </c>
      <c r="H83" s="1" t="s">
        <v>125</v>
      </c>
      <c r="I83" s="3">
        <v>219</v>
      </c>
      <c r="J83" s="3"/>
    </row>
    <row r="84" spans="1:12" hidden="1" x14ac:dyDescent="0.25">
      <c r="A84" s="1" t="s">
        <v>189</v>
      </c>
      <c r="B84" s="1" t="s">
        <v>189</v>
      </c>
      <c r="C84" s="1" t="s">
        <v>11</v>
      </c>
      <c r="D84" s="1" t="s">
        <v>10</v>
      </c>
      <c r="E84" s="4">
        <v>3789.87</v>
      </c>
      <c r="F84" s="1" t="s">
        <v>66</v>
      </c>
      <c r="G84" s="1" t="s">
        <v>61</v>
      </c>
      <c r="H84" s="1" t="s">
        <v>125</v>
      </c>
      <c r="I84" s="3">
        <v>220</v>
      </c>
      <c r="J84" s="3"/>
    </row>
    <row r="85" spans="1:12" hidden="1" x14ac:dyDescent="0.25">
      <c r="A85" s="1" t="s">
        <v>189</v>
      </c>
      <c r="B85" s="1" t="s">
        <v>189</v>
      </c>
      <c r="C85" s="1" t="s">
        <v>11</v>
      </c>
      <c r="D85" s="1" t="s">
        <v>10</v>
      </c>
      <c r="E85" s="4">
        <v>2632.14</v>
      </c>
      <c r="F85" s="1" t="s">
        <v>67</v>
      </c>
      <c r="G85" s="1" t="s">
        <v>61</v>
      </c>
      <c r="H85" s="1" t="s">
        <v>125</v>
      </c>
      <c r="I85" s="3">
        <v>221</v>
      </c>
      <c r="J85" s="3"/>
    </row>
    <row r="86" spans="1:12" hidden="1" x14ac:dyDescent="0.25">
      <c r="A86" s="1" t="s">
        <v>189</v>
      </c>
      <c r="B86" s="1" t="s">
        <v>189</v>
      </c>
      <c r="C86" s="1" t="s">
        <v>11</v>
      </c>
      <c r="E86" s="4">
        <v>5522.68</v>
      </c>
      <c r="F86" s="1" t="s">
        <v>67</v>
      </c>
      <c r="G86" s="1" t="s">
        <v>61</v>
      </c>
      <c r="H86" s="1" t="s">
        <v>125</v>
      </c>
      <c r="I86" s="3">
        <v>222</v>
      </c>
      <c r="J86" s="3"/>
    </row>
    <row r="87" spans="1:12" x14ac:dyDescent="0.25">
      <c r="A87" s="1" t="s">
        <v>83</v>
      </c>
      <c r="B87" s="1" t="s">
        <v>196</v>
      </c>
      <c r="C87" s="1" t="s">
        <v>24</v>
      </c>
      <c r="D87" s="1" t="s">
        <v>199</v>
      </c>
      <c r="E87" s="4">
        <v>45.62</v>
      </c>
      <c r="F87" s="1" t="s">
        <v>200</v>
      </c>
      <c r="G87" s="1" t="s">
        <v>20</v>
      </c>
      <c r="H87" s="13" t="s">
        <v>196</v>
      </c>
      <c r="J87" s="13" t="s">
        <v>196</v>
      </c>
      <c r="K87" s="8">
        <f t="shared" ref="K87:K94" si="6">+H87-J87</f>
        <v>0</v>
      </c>
      <c r="L87">
        <f t="shared" ref="L87:L94" si="7">+K87*E87</f>
        <v>0</v>
      </c>
    </row>
    <row r="88" spans="1:12" x14ac:dyDescent="0.25">
      <c r="A88" s="1" t="s">
        <v>52</v>
      </c>
      <c r="B88" s="1" t="s">
        <v>79</v>
      </c>
      <c r="C88" s="1" t="s">
        <v>24</v>
      </c>
      <c r="D88" s="1" t="s">
        <v>201</v>
      </c>
      <c r="E88" s="4">
        <v>-23.99</v>
      </c>
      <c r="F88" s="1" t="s">
        <v>77</v>
      </c>
      <c r="G88" s="1" t="s">
        <v>20</v>
      </c>
      <c r="H88" s="13" t="s">
        <v>73</v>
      </c>
      <c r="I88" s="3">
        <v>190</v>
      </c>
      <c r="J88" s="13" t="s">
        <v>125</v>
      </c>
      <c r="K88" s="8">
        <f t="shared" si="6"/>
        <v>-14</v>
      </c>
      <c r="L88">
        <f t="shared" si="7"/>
        <v>335.85999999999996</v>
      </c>
    </row>
    <row r="89" spans="1:12" x14ac:dyDescent="0.25">
      <c r="A89" s="1" t="s">
        <v>14</v>
      </c>
      <c r="B89" s="1" t="s">
        <v>79</v>
      </c>
      <c r="C89" s="1" t="s">
        <v>24</v>
      </c>
      <c r="D89" s="1" t="s">
        <v>202</v>
      </c>
      <c r="E89" s="4">
        <v>14652.33</v>
      </c>
      <c r="F89" s="1" t="s">
        <v>187</v>
      </c>
      <c r="G89" s="1" t="s">
        <v>20</v>
      </c>
      <c r="H89" s="13" t="s">
        <v>188</v>
      </c>
      <c r="I89" s="3">
        <v>257</v>
      </c>
      <c r="J89" s="13" t="s">
        <v>125</v>
      </c>
      <c r="K89" s="8">
        <f t="shared" si="6"/>
        <v>26</v>
      </c>
      <c r="L89">
        <f t="shared" si="7"/>
        <v>380960.58</v>
      </c>
    </row>
    <row r="90" spans="1:12" x14ac:dyDescent="0.25">
      <c r="A90" s="1" t="s">
        <v>14</v>
      </c>
      <c r="B90" s="1" t="s">
        <v>79</v>
      </c>
      <c r="C90" s="1" t="s">
        <v>24</v>
      </c>
      <c r="D90" s="1" t="s">
        <v>203</v>
      </c>
      <c r="E90" s="4">
        <v>102.72</v>
      </c>
      <c r="F90" s="1" t="s">
        <v>187</v>
      </c>
      <c r="G90" s="1" t="s">
        <v>20</v>
      </c>
      <c r="H90" s="13" t="s">
        <v>188</v>
      </c>
      <c r="I90" s="3">
        <v>257</v>
      </c>
      <c r="J90" s="13" t="s">
        <v>125</v>
      </c>
      <c r="K90" s="8">
        <f t="shared" si="6"/>
        <v>26</v>
      </c>
      <c r="L90">
        <f t="shared" si="7"/>
        <v>2670.72</v>
      </c>
    </row>
    <row r="91" spans="1:12" x14ac:dyDescent="0.25">
      <c r="A91" s="1" t="s">
        <v>14</v>
      </c>
      <c r="B91" s="1" t="s">
        <v>79</v>
      </c>
      <c r="C91" s="1" t="s">
        <v>24</v>
      </c>
      <c r="D91" s="1" t="s">
        <v>204</v>
      </c>
      <c r="E91" s="4">
        <v>2865.8</v>
      </c>
      <c r="F91" s="1" t="s">
        <v>205</v>
      </c>
      <c r="G91" s="1" t="s">
        <v>20</v>
      </c>
      <c r="H91" s="13" t="s">
        <v>125</v>
      </c>
      <c r="I91" s="3">
        <v>213</v>
      </c>
      <c r="J91" s="13" t="s">
        <v>146</v>
      </c>
      <c r="K91" s="8">
        <f t="shared" si="6"/>
        <v>-2</v>
      </c>
      <c r="L91">
        <f t="shared" si="7"/>
        <v>-5731.6</v>
      </c>
    </row>
    <row r="92" spans="1:12" x14ac:dyDescent="0.25">
      <c r="A92" s="1" t="s">
        <v>62</v>
      </c>
      <c r="B92" s="1" t="s">
        <v>196</v>
      </c>
      <c r="C92" s="1" t="s">
        <v>11</v>
      </c>
      <c r="D92" s="1" t="s">
        <v>206</v>
      </c>
      <c r="E92" s="4">
        <v>2220.4</v>
      </c>
      <c r="F92" s="1" t="s">
        <v>207</v>
      </c>
      <c r="G92" s="1" t="s">
        <v>20</v>
      </c>
      <c r="H92" s="13" t="s">
        <v>197</v>
      </c>
      <c r="I92" s="3">
        <v>243</v>
      </c>
      <c r="J92" s="13" t="s">
        <v>198</v>
      </c>
      <c r="K92" s="8">
        <f t="shared" si="6"/>
        <v>10</v>
      </c>
      <c r="L92">
        <f t="shared" si="7"/>
        <v>22204</v>
      </c>
    </row>
    <row r="93" spans="1:12" x14ac:dyDescent="0.25">
      <c r="A93" s="1" t="s">
        <v>210</v>
      </c>
      <c r="B93" s="1" t="s">
        <v>104</v>
      </c>
      <c r="C93" s="1" t="s">
        <v>24</v>
      </c>
      <c r="D93" s="1" t="s">
        <v>211</v>
      </c>
      <c r="E93" s="4">
        <v>426.24</v>
      </c>
      <c r="F93" s="1" t="s">
        <v>97</v>
      </c>
      <c r="G93" s="1" t="s">
        <v>20</v>
      </c>
      <c r="H93" s="13" t="s">
        <v>212</v>
      </c>
      <c r="I93" s="3">
        <v>253</v>
      </c>
      <c r="J93" s="13" t="s">
        <v>209</v>
      </c>
      <c r="K93" s="8">
        <f t="shared" si="6"/>
        <v>16</v>
      </c>
      <c r="L93">
        <f t="shared" si="7"/>
        <v>6819.84</v>
      </c>
    </row>
    <row r="94" spans="1:12" x14ac:dyDescent="0.25">
      <c r="A94" s="1" t="s">
        <v>210</v>
      </c>
      <c r="B94" s="1" t="s">
        <v>104</v>
      </c>
      <c r="C94" s="1" t="s">
        <v>24</v>
      </c>
      <c r="D94" s="1" t="s">
        <v>213</v>
      </c>
      <c r="E94" s="4">
        <v>2747.29</v>
      </c>
      <c r="F94" s="1" t="s">
        <v>97</v>
      </c>
      <c r="G94" s="1" t="s">
        <v>20</v>
      </c>
      <c r="H94" s="13" t="s">
        <v>212</v>
      </c>
      <c r="I94" s="3">
        <v>253</v>
      </c>
      <c r="J94" s="13" t="s">
        <v>209</v>
      </c>
      <c r="K94" s="8">
        <f t="shared" si="6"/>
        <v>16</v>
      </c>
      <c r="L94">
        <f t="shared" si="7"/>
        <v>43956.639999999999</v>
      </c>
    </row>
    <row r="95" spans="1:12" hidden="1" x14ac:dyDescent="0.25">
      <c r="A95" s="1" t="s">
        <v>214</v>
      </c>
      <c r="B95" s="1" t="s">
        <v>214</v>
      </c>
      <c r="C95" s="1" t="s">
        <v>11</v>
      </c>
      <c r="D95" s="1" t="s">
        <v>10</v>
      </c>
      <c r="E95" s="4">
        <v>236</v>
      </c>
      <c r="F95" s="1" t="s">
        <v>216</v>
      </c>
      <c r="G95" s="1" t="s">
        <v>20</v>
      </c>
      <c r="H95" s="1" t="s">
        <v>110</v>
      </c>
      <c r="I95" s="3">
        <v>238</v>
      </c>
      <c r="J95" s="3"/>
    </row>
    <row r="96" spans="1:12" x14ac:dyDescent="0.25">
      <c r="A96" s="1" t="s">
        <v>122</v>
      </c>
      <c r="B96" s="1" t="s">
        <v>104</v>
      </c>
      <c r="C96" s="1" t="s">
        <v>24</v>
      </c>
      <c r="D96" s="1" t="s">
        <v>217</v>
      </c>
      <c r="E96" s="4">
        <v>6.93</v>
      </c>
      <c r="F96" s="1" t="s">
        <v>26</v>
      </c>
      <c r="G96" s="1" t="s">
        <v>20</v>
      </c>
      <c r="H96" s="13" t="s">
        <v>30</v>
      </c>
      <c r="I96" s="3">
        <v>191</v>
      </c>
      <c r="J96" s="13" t="s">
        <v>51</v>
      </c>
      <c r="K96" s="8">
        <f t="shared" ref="K96:K98" si="8">+H96-J96</f>
        <v>-16</v>
      </c>
      <c r="L96">
        <f t="shared" ref="L96:L98" si="9">+K96*E96</f>
        <v>-110.88</v>
      </c>
    </row>
    <row r="97" spans="1:12" x14ac:dyDescent="0.25">
      <c r="A97" s="1" t="s">
        <v>122</v>
      </c>
      <c r="B97" s="1" t="s">
        <v>104</v>
      </c>
      <c r="C97" s="1" t="s">
        <v>24</v>
      </c>
      <c r="D97" s="1" t="s">
        <v>218</v>
      </c>
      <c r="E97" s="4">
        <v>5.75</v>
      </c>
      <c r="F97" s="1" t="s">
        <v>26</v>
      </c>
      <c r="G97" s="1" t="s">
        <v>20</v>
      </c>
      <c r="H97" s="13" t="s">
        <v>30</v>
      </c>
      <c r="I97" s="3">
        <v>192</v>
      </c>
      <c r="J97" s="13" t="s">
        <v>51</v>
      </c>
      <c r="K97" s="8">
        <f t="shared" si="8"/>
        <v>-16</v>
      </c>
      <c r="L97">
        <f t="shared" si="9"/>
        <v>-92</v>
      </c>
    </row>
    <row r="98" spans="1:12" x14ac:dyDescent="0.25">
      <c r="A98" s="1" t="s">
        <v>79</v>
      </c>
      <c r="B98" s="1" t="s">
        <v>79</v>
      </c>
      <c r="C98" s="1" t="s">
        <v>24</v>
      </c>
      <c r="D98" s="1" t="s">
        <v>219</v>
      </c>
      <c r="E98" s="4">
        <v>4500</v>
      </c>
      <c r="F98" s="1" t="s">
        <v>43</v>
      </c>
      <c r="G98" s="1" t="s">
        <v>20</v>
      </c>
      <c r="H98" s="13" t="s">
        <v>125</v>
      </c>
      <c r="I98" s="3">
        <v>223</v>
      </c>
      <c r="J98" s="13" t="s">
        <v>51</v>
      </c>
      <c r="K98" s="8">
        <f t="shared" si="8"/>
        <v>-8</v>
      </c>
      <c r="L98">
        <f t="shared" si="9"/>
        <v>-36000</v>
      </c>
    </row>
    <row r="99" spans="1:12" hidden="1" x14ac:dyDescent="0.25">
      <c r="A99" s="1" t="s">
        <v>51</v>
      </c>
      <c r="B99" s="1" t="s">
        <v>51</v>
      </c>
      <c r="C99" s="1" t="s">
        <v>11</v>
      </c>
      <c r="D99" s="1" t="s">
        <v>10</v>
      </c>
      <c r="E99" s="4">
        <v>33363.97</v>
      </c>
      <c r="F99" s="1" t="s">
        <v>70</v>
      </c>
      <c r="G99" s="1" t="s">
        <v>71</v>
      </c>
      <c r="H99" s="1" t="s">
        <v>220</v>
      </c>
      <c r="I99" s="3">
        <v>241</v>
      </c>
      <c r="J99" s="3"/>
    </row>
    <row r="100" spans="1:12" hidden="1" x14ac:dyDescent="0.25">
      <c r="A100" s="1" t="s">
        <v>51</v>
      </c>
      <c r="B100" s="1" t="s">
        <v>51</v>
      </c>
      <c r="C100" s="1" t="s">
        <v>11</v>
      </c>
      <c r="D100" s="1" t="s">
        <v>10</v>
      </c>
      <c r="E100" s="4">
        <v>768</v>
      </c>
      <c r="F100" s="1" t="s">
        <v>70</v>
      </c>
      <c r="G100" s="1" t="s">
        <v>71</v>
      </c>
      <c r="H100" s="1" t="s">
        <v>220</v>
      </c>
      <c r="I100" s="3">
        <v>241</v>
      </c>
      <c r="J100" s="3"/>
    </row>
    <row r="101" spans="1:12" x14ac:dyDescent="0.25">
      <c r="A101" s="1" t="s">
        <v>222</v>
      </c>
      <c r="B101" s="1" t="s">
        <v>48</v>
      </c>
      <c r="C101" s="1" t="s">
        <v>24</v>
      </c>
      <c r="D101" s="1" t="s">
        <v>223</v>
      </c>
      <c r="E101" s="4">
        <v>2070</v>
      </c>
      <c r="F101" s="1" t="s">
        <v>87</v>
      </c>
      <c r="G101" s="1" t="s">
        <v>20</v>
      </c>
      <c r="H101" s="13" t="s">
        <v>72</v>
      </c>
      <c r="I101" s="3">
        <v>187</v>
      </c>
      <c r="J101" s="13" t="s">
        <v>221</v>
      </c>
      <c r="K101" s="8">
        <f t="shared" ref="K101:K122" si="10">+H101-J101</f>
        <v>-28</v>
      </c>
      <c r="L101">
        <f t="shared" ref="L101:L122" si="11">+K101*E101</f>
        <v>-57960</v>
      </c>
    </row>
    <row r="102" spans="1:12" x14ac:dyDescent="0.25">
      <c r="A102" s="1" t="s">
        <v>88</v>
      </c>
      <c r="B102" s="1" t="s">
        <v>196</v>
      </c>
      <c r="C102" s="1" t="s">
        <v>11</v>
      </c>
      <c r="D102" s="1" t="s">
        <v>225</v>
      </c>
      <c r="E102" s="4">
        <v>480</v>
      </c>
      <c r="F102" s="1" t="s">
        <v>136</v>
      </c>
      <c r="G102" s="1" t="s">
        <v>20</v>
      </c>
      <c r="H102" s="13" t="s">
        <v>146</v>
      </c>
      <c r="I102" s="3">
        <v>230</v>
      </c>
      <c r="J102" s="13" t="s">
        <v>224</v>
      </c>
      <c r="K102" s="8">
        <f t="shared" si="10"/>
        <v>-8</v>
      </c>
      <c r="L102">
        <f t="shared" si="11"/>
        <v>-3840</v>
      </c>
    </row>
    <row r="103" spans="1:12" x14ac:dyDescent="0.25">
      <c r="A103" s="1" t="s">
        <v>226</v>
      </c>
      <c r="B103" s="1" t="s">
        <v>48</v>
      </c>
      <c r="C103" s="1" t="s">
        <v>24</v>
      </c>
      <c r="D103" s="1" t="s">
        <v>227</v>
      </c>
      <c r="E103" s="4">
        <v>72.81</v>
      </c>
      <c r="F103" s="1" t="s">
        <v>103</v>
      </c>
      <c r="G103" s="1" t="s">
        <v>20</v>
      </c>
      <c r="H103" s="13" t="s">
        <v>30</v>
      </c>
      <c r="I103" s="3">
        <v>193</v>
      </c>
      <c r="J103" s="13" t="s">
        <v>220</v>
      </c>
      <c r="K103" s="8">
        <f t="shared" si="10"/>
        <v>-20</v>
      </c>
      <c r="L103">
        <f t="shared" si="11"/>
        <v>-1456.2</v>
      </c>
    </row>
    <row r="104" spans="1:12" x14ac:dyDescent="0.25">
      <c r="A104" s="1" t="s">
        <v>78</v>
      </c>
      <c r="B104" s="1" t="s">
        <v>48</v>
      </c>
      <c r="C104" s="1" t="s">
        <v>24</v>
      </c>
      <c r="D104" s="1" t="s">
        <v>228</v>
      </c>
      <c r="E104" s="4">
        <v>40</v>
      </c>
      <c r="F104" s="1" t="s">
        <v>229</v>
      </c>
      <c r="G104" s="1" t="s">
        <v>20</v>
      </c>
      <c r="H104" s="13" t="s">
        <v>30</v>
      </c>
      <c r="I104" s="3">
        <v>195</v>
      </c>
      <c r="J104" s="13" t="s">
        <v>197</v>
      </c>
      <c r="K104" s="8">
        <f t="shared" si="10"/>
        <v>-21</v>
      </c>
      <c r="L104">
        <f t="shared" si="11"/>
        <v>-840</v>
      </c>
    </row>
    <row r="105" spans="1:12" x14ac:dyDescent="0.25">
      <c r="A105" s="1" t="s">
        <v>100</v>
      </c>
      <c r="B105" s="1" t="s">
        <v>73</v>
      </c>
      <c r="C105" s="1" t="s">
        <v>11</v>
      </c>
      <c r="D105" s="1" t="s">
        <v>231</v>
      </c>
      <c r="E105" s="4">
        <v>278.91000000000003</v>
      </c>
      <c r="F105" s="1" t="s">
        <v>232</v>
      </c>
      <c r="G105" s="1" t="s">
        <v>20</v>
      </c>
      <c r="H105" s="13" t="s">
        <v>125</v>
      </c>
      <c r="I105" s="3">
        <v>227</v>
      </c>
      <c r="J105" s="13" t="s">
        <v>230</v>
      </c>
      <c r="K105" s="8">
        <f t="shared" si="10"/>
        <v>-15</v>
      </c>
      <c r="L105">
        <f t="shared" si="11"/>
        <v>-4183.6500000000005</v>
      </c>
    </row>
    <row r="106" spans="1:12" x14ac:dyDescent="0.25">
      <c r="A106" s="1" t="s">
        <v>105</v>
      </c>
      <c r="B106" s="1" t="s">
        <v>105</v>
      </c>
      <c r="C106" s="1" t="s">
        <v>11</v>
      </c>
      <c r="D106" s="1" t="s">
        <v>225</v>
      </c>
      <c r="E106" s="4">
        <v>240</v>
      </c>
      <c r="F106" s="1" t="s">
        <v>178</v>
      </c>
      <c r="G106" s="1" t="s">
        <v>20</v>
      </c>
      <c r="H106" s="13" t="s">
        <v>125</v>
      </c>
      <c r="I106" s="3">
        <v>228</v>
      </c>
      <c r="J106" s="13" t="s">
        <v>233</v>
      </c>
      <c r="K106" s="8">
        <f t="shared" si="10"/>
        <v>-17</v>
      </c>
      <c r="L106">
        <f t="shared" si="11"/>
        <v>-4080</v>
      </c>
    </row>
    <row r="107" spans="1:12" x14ac:dyDescent="0.25">
      <c r="A107" s="1" t="s">
        <v>107</v>
      </c>
      <c r="B107" s="1" t="s">
        <v>196</v>
      </c>
      <c r="C107" s="1" t="s">
        <v>24</v>
      </c>
      <c r="D107" s="1" t="s">
        <v>235</v>
      </c>
      <c r="E107" s="4">
        <v>750</v>
      </c>
      <c r="F107" s="1" t="s">
        <v>236</v>
      </c>
      <c r="G107" s="1" t="s">
        <v>20</v>
      </c>
      <c r="H107" s="13" t="s">
        <v>110</v>
      </c>
      <c r="I107" s="3">
        <v>235</v>
      </c>
      <c r="J107" s="13" t="s">
        <v>234</v>
      </c>
      <c r="K107" s="8">
        <f t="shared" si="10"/>
        <v>-11</v>
      </c>
      <c r="L107">
        <f t="shared" si="11"/>
        <v>-8250</v>
      </c>
    </row>
    <row r="108" spans="1:12" x14ac:dyDescent="0.25">
      <c r="A108" s="1" t="s">
        <v>107</v>
      </c>
      <c r="B108" s="1" t="s">
        <v>121</v>
      </c>
      <c r="C108" s="1" t="s">
        <v>11</v>
      </c>
      <c r="D108" s="1" t="s">
        <v>238</v>
      </c>
      <c r="E108" s="4">
        <v>1533.84</v>
      </c>
      <c r="F108" s="1" t="s">
        <v>134</v>
      </c>
      <c r="G108" s="1" t="s">
        <v>20</v>
      </c>
      <c r="H108" s="13" t="s">
        <v>239</v>
      </c>
      <c r="I108" s="3">
        <v>250</v>
      </c>
      <c r="J108" s="13" t="s">
        <v>237</v>
      </c>
      <c r="K108" s="8">
        <f t="shared" si="10"/>
        <v>-3</v>
      </c>
      <c r="L108">
        <f t="shared" si="11"/>
        <v>-4601.5199999999995</v>
      </c>
    </row>
    <row r="109" spans="1:12" x14ac:dyDescent="0.25">
      <c r="A109" s="1" t="s">
        <v>14</v>
      </c>
      <c r="B109" s="1" t="s">
        <v>79</v>
      </c>
      <c r="C109" s="1" t="s">
        <v>24</v>
      </c>
      <c r="D109" s="1" t="s">
        <v>240</v>
      </c>
      <c r="E109" s="4">
        <v>2171.29</v>
      </c>
      <c r="F109" s="1" t="s">
        <v>229</v>
      </c>
      <c r="G109" s="1" t="s">
        <v>20</v>
      </c>
      <c r="H109" s="13" t="s">
        <v>30</v>
      </c>
      <c r="I109" s="3">
        <v>195</v>
      </c>
      <c r="J109" s="13" t="s">
        <v>237</v>
      </c>
      <c r="K109" s="8">
        <f t="shared" si="10"/>
        <v>-27</v>
      </c>
      <c r="L109">
        <f t="shared" si="11"/>
        <v>-58624.83</v>
      </c>
    </row>
    <row r="110" spans="1:12" x14ac:dyDescent="0.25">
      <c r="A110" s="1" t="s">
        <v>189</v>
      </c>
      <c r="B110" s="1" t="s">
        <v>196</v>
      </c>
      <c r="C110" s="1" t="s">
        <v>24</v>
      </c>
      <c r="D110" s="1" t="s">
        <v>241</v>
      </c>
      <c r="E110" s="4">
        <v>4930.84</v>
      </c>
      <c r="F110" s="1" t="s">
        <v>166</v>
      </c>
      <c r="G110" s="1" t="s">
        <v>20</v>
      </c>
      <c r="H110" s="13" t="s">
        <v>209</v>
      </c>
      <c r="I110" s="3">
        <v>232</v>
      </c>
      <c r="J110" s="13" t="s">
        <v>237</v>
      </c>
      <c r="K110" s="8">
        <f t="shared" si="10"/>
        <v>-14</v>
      </c>
      <c r="L110">
        <f t="shared" si="11"/>
        <v>-69031.760000000009</v>
      </c>
    </row>
    <row r="111" spans="1:12" x14ac:dyDescent="0.25">
      <c r="A111" s="1" t="s">
        <v>161</v>
      </c>
      <c r="B111" s="1" t="s">
        <v>196</v>
      </c>
      <c r="C111" s="1" t="s">
        <v>11</v>
      </c>
      <c r="D111" s="1" t="s">
        <v>243</v>
      </c>
      <c r="E111" s="4">
        <v>1325.08</v>
      </c>
      <c r="F111" s="1" t="s">
        <v>19</v>
      </c>
      <c r="G111" s="1" t="s">
        <v>20</v>
      </c>
      <c r="H111" s="13" t="s">
        <v>51</v>
      </c>
      <c r="I111" s="3">
        <v>239</v>
      </c>
      <c r="J111" s="13" t="s">
        <v>242</v>
      </c>
      <c r="K111" s="8">
        <f t="shared" si="10"/>
        <v>-12</v>
      </c>
      <c r="L111">
        <f t="shared" si="11"/>
        <v>-15900.96</v>
      </c>
    </row>
    <row r="112" spans="1:12" x14ac:dyDescent="0.25">
      <c r="A112" s="1" t="s">
        <v>75</v>
      </c>
      <c r="B112" s="1" t="s">
        <v>48</v>
      </c>
      <c r="C112" s="1" t="s">
        <v>24</v>
      </c>
      <c r="D112" s="1" t="s">
        <v>244</v>
      </c>
      <c r="E112" s="4">
        <v>1007.87</v>
      </c>
      <c r="F112" s="1" t="s">
        <v>139</v>
      </c>
      <c r="G112" s="1" t="s">
        <v>20</v>
      </c>
      <c r="H112" s="13" t="s">
        <v>212</v>
      </c>
      <c r="I112" s="3">
        <v>252</v>
      </c>
      <c r="J112" s="13" t="s">
        <v>242</v>
      </c>
      <c r="K112" s="8">
        <f t="shared" si="10"/>
        <v>1</v>
      </c>
      <c r="L112">
        <f t="shared" si="11"/>
        <v>1007.87</v>
      </c>
    </row>
    <row r="113" spans="1:12" x14ac:dyDescent="0.25">
      <c r="A113" s="1" t="s">
        <v>75</v>
      </c>
      <c r="B113" s="1" t="s">
        <v>48</v>
      </c>
      <c r="C113" s="1" t="s">
        <v>24</v>
      </c>
      <c r="D113" s="1" t="s">
        <v>245</v>
      </c>
      <c r="E113" s="4">
        <v>143.55000000000001</v>
      </c>
      <c r="F113" s="1" t="s">
        <v>139</v>
      </c>
      <c r="G113" s="1" t="s">
        <v>20</v>
      </c>
      <c r="H113" s="13" t="s">
        <v>212</v>
      </c>
      <c r="I113" s="3">
        <v>252</v>
      </c>
      <c r="J113" s="13" t="s">
        <v>242</v>
      </c>
      <c r="K113" s="8">
        <f t="shared" si="10"/>
        <v>1</v>
      </c>
      <c r="L113">
        <f t="shared" si="11"/>
        <v>143.55000000000001</v>
      </c>
    </row>
    <row r="114" spans="1:12" x14ac:dyDescent="0.25">
      <c r="A114" s="1" t="s">
        <v>14</v>
      </c>
      <c r="B114" s="1" t="s">
        <v>98</v>
      </c>
      <c r="C114" s="1" t="s">
        <v>24</v>
      </c>
      <c r="D114" s="1" t="s">
        <v>246</v>
      </c>
      <c r="E114" s="4">
        <v>-730</v>
      </c>
      <c r="F114" s="1" t="s">
        <v>87</v>
      </c>
      <c r="G114" s="1" t="s">
        <v>20</v>
      </c>
      <c r="H114" s="13" t="s">
        <v>72</v>
      </c>
      <c r="I114" s="3">
        <v>187</v>
      </c>
      <c r="J114" s="13" t="s">
        <v>242</v>
      </c>
      <c r="K114" s="8">
        <f t="shared" si="10"/>
        <v>-39</v>
      </c>
      <c r="L114">
        <f t="shared" si="11"/>
        <v>28470</v>
      </c>
    </row>
    <row r="115" spans="1:12" x14ac:dyDescent="0.25">
      <c r="A115" s="1" t="s">
        <v>98</v>
      </c>
      <c r="B115" s="1" t="s">
        <v>79</v>
      </c>
      <c r="C115" s="1" t="s">
        <v>24</v>
      </c>
      <c r="D115" s="1" t="s">
        <v>247</v>
      </c>
      <c r="E115" s="4">
        <v>724.5</v>
      </c>
      <c r="F115" s="1" t="s">
        <v>248</v>
      </c>
      <c r="G115" s="1" t="s">
        <v>20</v>
      </c>
      <c r="H115" s="13" t="s">
        <v>208</v>
      </c>
      <c r="I115" s="3">
        <v>206</v>
      </c>
      <c r="J115" s="13" t="s">
        <v>242</v>
      </c>
      <c r="K115" s="8">
        <f t="shared" si="10"/>
        <v>-25</v>
      </c>
      <c r="L115">
        <f t="shared" si="11"/>
        <v>-18112.5</v>
      </c>
    </row>
    <row r="116" spans="1:12" x14ac:dyDescent="0.25">
      <c r="A116" s="1" t="s">
        <v>59</v>
      </c>
      <c r="B116" s="1" t="s">
        <v>79</v>
      </c>
      <c r="C116" s="1" t="s">
        <v>24</v>
      </c>
      <c r="D116" s="1" t="s">
        <v>249</v>
      </c>
      <c r="E116" s="4">
        <v>702.5</v>
      </c>
      <c r="F116" s="1" t="s">
        <v>250</v>
      </c>
      <c r="G116" s="1" t="s">
        <v>20</v>
      </c>
      <c r="H116" s="13" t="s">
        <v>196</v>
      </c>
      <c r="I116" s="3">
        <v>208</v>
      </c>
      <c r="J116" s="13" t="s">
        <v>242</v>
      </c>
      <c r="K116" s="8">
        <f t="shared" si="10"/>
        <v>-21</v>
      </c>
      <c r="L116">
        <f t="shared" si="11"/>
        <v>-14752.5</v>
      </c>
    </row>
    <row r="117" spans="1:12" x14ac:dyDescent="0.25">
      <c r="A117" s="1" t="s">
        <v>79</v>
      </c>
      <c r="B117" s="1" t="s">
        <v>73</v>
      </c>
      <c r="C117" s="1" t="s">
        <v>24</v>
      </c>
      <c r="D117" s="1" t="s">
        <v>251</v>
      </c>
      <c r="E117" s="4">
        <v>118.42</v>
      </c>
      <c r="F117" s="1" t="s">
        <v>145</v>
      </c>
      <c r="G117" s="1" t="s">
        <v>20</v>
      </c>
      <c r="H117" s="13" t="s">
        <v>146</v>
      </c>
      <c r="I117" s="3">
        <v>229</v>
      </c>
      <c r="J117" s="13" t="s">
        <v>242</v>
      </c>
      <c r="K117" s="8">
        <f t="shared" si="10"/>
        <v>-18</v>
      </c>
      <c r="L117">
        <f t="shared" si="11"/>
        <v>-2131.56</v>
      </c>
    </row>
    <row r="118" spans="1:12" x14ac:dyDescent="0.25">
      <c r="A118" s="1" t="s">
        <v>100</v>
      </c>
      <c r="B118" s="1" t="s">
        <v>73</v>
      </c>
      <c r="C118" s="1" t="s">
        <v>24</v>
      </c>
      <c r="D118" s="1" t="s">
        <v>252</v>
      </c>
      <c r="E118" s="4">
        <v>1000</v>
      </c>
      <c r="F118" s="1" t="s">
        <v>149</v>
      </c>
      <c r="G118" s="1" t="s">
        <v>20</v>
      </c>
      <c r="H118" s="13" t="s">
        <v>125</v>
      </c>
      <c r="I118" s="3">
        <v>224</v>
      </c>
      <c r="J118" s="13" t="s">
        <v>242</v>
      </c>
      <c r="K118" s="8">
        <f t="shared" si="10"/>
        <v>-20</v>
      </c>
      <c r="L118">
        <f t="shared" si="11"/>
        <v>-20000</v>
      </c>
    </row>
    <row r="119" spans="1:12" x14ac:dyDescent="0.25">
      <c r="A119" s="1" t="s">
        <v>73</v>
      </c>
      <c r="B119" s="1" t="s">
        <v>105</v>
      </c>
      <c r="C119" s="1" t="s">
        <v>24</v>
      </c>
      <c r="D119" s="1" t="s">
        <v>253</v>
      </c>
      <c r="E119" s="4">
        <v>69.599999999999994</v>
      </c>
      <c r="F119" s="1" t="s">
        <v>145</v>
      </c>
      <c r="G119" s="1" t="s">
        <v>20</v>
      </c>
      <c r="H119" s="13" t="s">
        <v>146</v>
      </c>
      <c r="I119" s="3">
        <v>229</v>
      </c>
      <c r="J119" s="13" t="s">
        <v>242</v>
      </c>
      <c r="K119" s="8">
        <f t="shared" si="10"/>
        <v>-18</v>
      </c>
      <c r="L119">
        <f t="shared" si="11"/>
        <v>-1252.8</v>
      </c>
    </row>
    <row r="120" spans="1:12" x14ac:dyDescent="0.25">
      <c r="A120" s="1" t="s">
        <v>107</v>
      </c>
      <c r="B120" s="1" t="s">
        <v>196</v>
      </c>
      <c r="C120" s="1" t="s">
        <v>24</v>
      </c>
      <c r="D120" s="1" t="s">
        <v>254</v>
      </c>
      <c r="E120" s="4">
        <v>110</v>
      </c>
      <c r="F120" s="1" t="s">
        <v>255</v>
      </c>
      <c r="G120" s="1" t="s">
        <v>20</v>
      </c>
      <c r="H120" s="13" t="s">
        <v>209</v>
      </c>
      <c r="I120" s="3">
        <v>231</v>
      </c>
      <c r="J120" s="13" t="s">
        <v>242</v>
      </c>
      <c r="K120" s="8">
        <f t="shared" si="10"/>
        <v>-15</v>
      </c>
      <c r="L120">
        <f t="shared" si="11"/>
        <v>-1650</v>
      </c>
    </row>
    <row r="121" spans="1:12" x14ac:dyDescent="0.25">
      <c r="A121" s="1" t="s">
        <v>161</v>
      </c>
      <c r="B121" s="1" t="s">
        <v>196</v>
      </c>
      <c r="C121" s="1" t="s">
        <v>11</v>
      </c>
      <c r="D121" s="1" t="s">
        <v>256</v>
      </c>
      <c r="E121" s="4">
        <v>3789.78</v>
      </c>
      <c r="F121" s="1" t="s">
        <v>29</v>
      </c>
      <c r="G121" s="1" t="s">
        <v>20</v>
      </c>
      <c r="H121" s="13" t="s">
        <v>239</v>
      </c>
      <c r="I121" s="3">
        <v>251</v>
      </c>
      <c r="J121" s="13" t="s">
        <v>212</v>
      </c>
      <c r="K121" s="8">
        <f t="shared" si="10"/>
        <v>-5</v>
      </c>
      <c r="L121">
        <f t="shared" si="11"/>
        <v>-18948.900000000001</v>
      </c>
    </row>
    <row r="122" spans="1:12" x14ac:dyDescent="0.25">
      <c r="A122" s="1" t="s">
        <v>161</v>
      </c>
      <c r="B122" s="1" t="s">
        <v>196</v>
      </c>
      <c r="C122" s="1" t="s">
        <v>24</v>
      </c>
      <c r="D122" s="1" t="s">
        <v>258</v>
      </c>
      <c r="E122" s="4">
        <v>158.19999999999999</v>
      </c>
      <c r="F122" s="1" t="s">
        <v>50</v>
      </c>
      <c r="G122" s="1" t="s">
        <v>20</v>
      </c>
      <c r="H122" s="13" t="s">
        <v>51</v>
      </c>
      <c r="I122" s="3">
        <v>240</v>
      </c>
      <c r="J122" s="13" t="s">
        <v>257</v>
      </c>
      <c r="K122" s="8">
        <f t="shared" si="10"/>
        <v>-14</v>
      </c>
      <c r="L122">
        <f t="shared" si="11"/>
        <v>-2214.7999999999997</v>
      </c>
    </row>
    <row r="123" spans="1:12" hidden="1" x14ac:dyDescent="0.25">
      <c r="A123" s="1" t="s">
        <v>259</v>
      </c>
      <c r="B123" s="1" t="s">
        <v>259</v>
      </c>
      <c r="C123" s="1" t="s">
        <v>11</v>
      </c>
      <c r="D123" s="1" t="s">
        <v>10</v>
      </c>
      <c r="E123" s="4">
        <v>13596.29</v>
      </c>
      <c r="F123" s="1" t="s">
        <v>60</v>
      </c>
      <c r="G123" s="1" t="s">
        <v>61</v>
      </c>
      <c r="H123" s="1" t="s">
        <v>260</v>
      </c>
      <c r="I123" s="3">
        <v>258</v>
      </c>
      <c r="J123" s="3"/>
    </row>
    <row r="124" spans="1:12" hidden="1" x14ac:dyDescent="0.25">
      <c r="A124" s="1" t="s">
        <v>259</v>
      </c>
      <c r="B124" s="1" t="s">
        <v>259</v>
      </c>
      <c r="C124" s="1" t="s">
        <v>11</v>
      </c>
      <c r="D124" s="1" t="s">
        <v>10</v>
      </c>
      <c r="E124" s="4">
        <v>1813.74</v>
      </c>
      <c r="F124" s="1" t="s">
        <v>63</v>
      </c>
      <c r="G124" s="1" t="s">
        <v>61</v>
      </c>
      <c r="H124" s="1" t="s">
        <v>260</v>
      </c>
      <c r="I124" s="3">
        <v>259</v>
      </c>
      <c r="J124" s="3"/>
    </row>
    <row r="125" spans="1:12" hidden="1" x14ac:dyDescent="0.25">
      <c r="A125" s="1" t="s">
        <v>259</v>
      </c>
      <c r="B125" s="1" t="s">
        <v>259</v>
      </c>
      <c r="C125" s="1" t="s">
        <v>11</v>
      </c>
      <c r="D125" s="1" t="s">
        <v>10</v>
      </c>
      <c r="E125" s="4">
        <v>149.31</v>
      </c>
      <c r="F125" s="1" t="s">
        <v>64</v>
      </c>
      <c r="G125" s="1" t="s">
        <v>61</v>
      </c>
      <c r="H125" s="1" t="s">
        <v>260</v>
      </c>
      <c r="I125" s="3">
        <v>260</v>
      </c>
      <c r="J125" s="3"/>
    </row>
    <row r="126" spans="1:12" hidden="1" x14ac:dyDescent="0.25">
      <c r="A126" s="1" t="s">
        <v>259</v>
      </c>
      <c r="B126" s="1" t="s">
        <v>259</v>
      </c>
      <c r="C126" s="1" t="s">
        <v>11</v>
      </c>
      <c r="D126" s="1" t="s">
        <v>10</v>
      </c>
      <c r="E126" s="4">
        <v>12.28</v>
      </c>
      <c r="F126" s="1" t="s">
        <v>65</v>
      </c>
      <c r="G126" s="1" t="s">
        <v>61</v>
      </c>
      <c r="H126" s="1" t="s">
        <v>260</v>
      </c>
      <c r="I126" s="3">
        <v>261</v>
      </c>
      <c r="J126" s="3"/>
    </row>
    <row r="127" spans="1:12" hidden="1" x14ac:dyDescent="0.25">
      <c r="A127" s="1" t="s">
        <v>259</v>
      </c>
      <c r="B127" s="1" t="s">
        <v>259</v>
      </c>
      <c r="C127" s="1" t="s">
        <v>11</v>
      </c>
      <c r="D127" s="1" t="s">
        <v>10</v>
      </c>
      <c r="E127" s="4">
        <v>19.43</v>
      </c>
      <c r="F127" s="1" t="s">
        <v>60</v>
      </c>
      <c r="G127" s="1" t="s">
        <v>61</v>
      </c>
      <c r="H127" s="1" t="s">
        <v>260</v>
      </c>
      <c r="I127" s="3">
        <v>262</v>
      </c>
      <c r="J127" s="3"/>
    </row>
    <row r="128" spans="1:12" hidden="1" x14ac:dyDescent="0.25">
      <c r="A128" s="1" t="s">
        <v>259</v>
      </c>
      <c r="B128" s="1" t="s">
        <v>259</v>
      </c>
      <c r="C128" s="1" t="s">
        <v>11</v>
      </c>
      <c r="D128" s="1" t="s">
        <v>10</v>
      </c>
      <c r="E128" s="4">
        <v>28.35</v>
      </c>
      <c r="F128" s="1" t="s">
        <v>63</v>
      </c>
      <c r="G128" s="1" t="s">
        <v>61</v>
      </c>
      <c r="H128" s="1" t="s">
        <v>260</v>
      </c>
      <c r="I128" s="3">
        <v>263</v>
      </c>
      <c r="J128" s="3"/>
    </row>
    <row r="129" spans="1:12" hidden="1" x14ac:dyDescent="0.25">
      <c r="A129" s="1" t="s">
        <v>259</v>
      </c>
      <c r="B129" s="1" t="s">
        <v>259</v>
      </c>
      <c r="C129" s="1" t="s">
        <v>11</v>
      </c>
      <c r="D129" s="1" t="s">
        <v>10</v>
      </c>
      <c r="E129" s="4">
        <v>2881.61</v>
      </c>
      <c r="F129" s="1" t="s">
        <v>67</v>
      </c>
      <c r="G129" s="1" t="s">
        <v>61</v>
      </c>
      <c r="H129" s="1" t="s">
        <v>260</v>
      </c>
      <c r="I129" s="3">
        <v>264</v>
      </c>
      <c r="J129" s="3"/>
    </row>
    <row r="130" spans="1:12" hidden="1" x14ac:dyDescent="0.25">
      <c r="A130" s="1" t="s">
        <v>259</v>
      </c>
      <c r="B130" s="1" t="s">
        <v>259</v>
      </c>
      <c r="C130" s="1" t="s">
        <v>11</v>
      </c>
      <c r="D130" s="1" t="s">
        <v>10</v>
      </c>
      <c r="E130" s="4">
        <v>4837.53</v>
      </c>
      <c r="F130" s="1" t="s">
        <v>67</v>
      </c>
      <c r="G130" s="1" t="s">
        <v>61</v>
      </c>
      <c r="H130" s="1" t="s">
        <v>260</v>
      </c>
      <c r="I130" s="3">
        <v>265</v>
      </c>
      <c r="J130" s="3"/>
    </row>
    <row r="131" spans="1:12" hidden="1" x14ac:dyDescent="0.25">
      <c r="A131" s="1" t="s">
        <v>259</v>
      </c>
      <c r="B131" s="1" t="s">
        <v>259</v>
      </c>
      <c r="C131" s="1" t="s">
        <v>11</v>
      </c>
      <c r="D131" s="1" t="s">
        <v>10</v>
      </c>
      <c r="E131" s="4">
        <v>93.31</v>
      </c>
      <c r="F131" s="1" t="s">
        <v>31</v>
      </c>
      <c r="G131" s="1" t="s">
        <v>20</v>
      </c>
      <c r="H131" s="1" t="s">
        <v>188</v>
      </c>
      <c r="I131" s="3">
        <v>266</v>
      </c>
      <c r="J131" s="3"/>
    </row>
    <row r="132" spans="1:12" hidden="1" x14ac:dyDescent="0.25">
      <c r="A132" s="1" t="s">
        <v>259</v>
      </c>
      <c r="B132" s="1" t="s">
        <v>259</v>
      </c>
      <c r="C132" s="1" t="s">
        <v>11</v>
      </c>
      <c r="D132" s="1" t="s">
        <v>10</v>
      </c>
      <c r="E132" s="4">
        <v>22.31</v>
      </c>
      <c r="F132" s="1" t="s">
        <v>34</v>
      </c>
      <c r="G132" s="1" t="s">
        <v>20</v>
      </c>
      <c r="H132" s="1" t="s">
        <v>188</v>
      </c>
      <c r="I132" s="3">
        <v>267</v>
      </c>
      <c r="J132" s="3"/>
    </row>
    <row r="133" spans="1:12" hidden="1" x14ac:dyDescent="0.25">
      <c r="A133" s="1" t="s">
        <v>259</v>
      </c>
      <c r="B133" s="1" t="s">
        <v>259</v>
      </c>
      <c r="C133" s="1" t="s">
        <v>11</v>
      </c>
      <c r="D133" s="1" t="s">
        <v>10</v>
      </c>
      <c r="E133" s="4">
        <v>30.52</v>
      </c>
      <c r="F133" s="1" t="s">
        <v>35</v>
      </c>
      <c r="G133" s="1" t="s">
        <v>20</v>
      </c>
      <c r="H133" s="1" t="s">
        <v>188</v>
      </c>
      <c r="I133" s="3">
        <v>268</v>
      </c>
      <c r="J133" s="3"/>
    </row>
    <row r="134" spans="1:12" hidden="1" x14ac:dyDescent="0.25">
      <c r="A134" s="1" t="s">
        <v>259</v>
      </c>
      <c r="B134" s="1" t="s">
        <v>259</v>
      </c>
      <c r="C134" s="1" t="s">
        <v>11</v>
      </c>
      <c r="D134" s="1" t="s">
        <v>10</v>
      </c>
      <c r="E134" s="4">
        <v>9</v>
      </c>
      <c r="F134" s="1" t="s">
        <v>36</v>
      </c>
      <c r="G134" s="1" t="s">
        <v>20</v>
      </c>
      <c r="H134" s="1" t="s">
        <v>188</v>
      </c>
      <c r="I134" s="3">
        <v>269</v>
      </c>
      <c r="J134" s="3"/>
    </row>
    <row r="135" spans="1:12" hidden="1" x14ac:dyDescent="0.25">
      <c r="A135" s="1" t="s">
        <v>259</v>
      </c>
      <c r="B135" s="1" t="s">
        <v>259</v>
      </c>
      <c r="C135" s="1" t="s">
        <v>11</v>
      </c>
      <c r="D135" s="1" t="s">
        <v>10</v>
      </c>
      <c r="E135" s="4">
        <v>261.32</v>
      </c>
      <c r="F135" s="1" t="s">
        <v>37</v>
      </c>
      <c r="G135" s="1" t="s">
        <v>20</v>
      </c>
      <c r="H135" s="1" t="s">
        <v>188</v>
      </c>
      <c r="I135" s="3">
        <v>270</v>
      </c>
      <c r="J135" s="3"/>
    </row>
    <row r="136" spans="1:12" x14ac:dyDescent="0.25">
      <c r="A136" s="1" t="s">
        <v>121</v>
      </c>
      <c r="B136" s="1" t="s">
        <v>196</v>
      </c>
      <c r="C136" s="1" t="s">
        <v>24</v>
      </c>
      <c r="D136" s="1" t="s">
        <v>263</v>
      </c>
      <c r="E136" s="4">
        <v>932.43</v>
      </c>
      <c r="F136" s="1" t="s">
        <v>114</v>
      </c>
      <c r="G136" s="1" t="s">
        <v>20</v>
      </c>
      <c r="H136" s="13" t="s">
        <v>183</v>
      </c>
      <c r="I136" s="3">
        <v>273</v>
      </c>
      <c r="J136" s="13" t="s">
        <v>262</v>
      </c>
      <c r="K136" s="8">
        <f t="shared" ref="K136:K145" si="12">+H136-J136</f>
        <v>3</v>
      </c>
      <c r="L136">
        <f t="shared" ref="L136:L145" si="13">+K136*E136</f>
        <v>2797.29</v>
      </c>
    </row>
    <row r="137" spans="1:12" x14ac:dyDescent="0.25">
      <c r="A137" s="1" t="s">
        <v>121</v>
      </c>
      <c r="B137" s="1" t="s">
        <v>196</v>
      </c>
      <c r="C137" s="1" t="s">
        <v>24</v>
      </c>
      <c r="D137" s="1" t="s">
        <v>264</v>
      </c>
      <c r="E137" s="4">
        <v>6779.57</v>
      </c>
      <c r="F137" s="1" t="s">
        <v>114</v>
      </c>
      <c r="G137" s="1" t="s">
        <v>20</v>
      </c>
      <c r="H137" s="13" t="s">
        <v>183</v>
      </c>
      <c r="I137" s="3">
        <v>273</v>
      </c>
      <c r="J137" s="13" t="s">
        <v>262</v>
      </c>
      <c r="K137" s="8">
        <f t="shared" si="12"/>
        <v>3</v>
      </c>
      <c r="L137">
        <f t="shared" si="13"/>
        <v>20338.71</v>
      </c>
    </row>
    <row r="138" spans="1:12" x14ac:dyDescent="0.25">
      <c r="A138" s="1" t="s">
        <v>121</v>
      </c>
      <c r="B138" s="1" t="s">
        <v>196</v>
      </c>
      <c r="C138" s="1" t="s">
        <v>24</v>
      </c>
      <c r="D138" s="1" t="s">
        <v>265</v>
      </c>
      <c r="E138" s="4">
        <v>-52.92</v>
      </c>
      <c r="F138" s="1" t="s">
        <v>187</v>
      </c>
      <c r="G138" s="1" t="s">
        <v>20</v>
      </c>
      <c r="H138" s="13" t="s">
        <v>188</v>
      </c>
      <c r="I138" s="3">
        <v>257</v>
      </c>
      <c r="J138" s="13" t="s">
        <v>262</v>
      </c>
      <c r="K138" s="8">
        <f t="shared" si="12"/>
        <v>2</v>
      </c>
      <c r="L138">
        <f t="shared" si="13"/>
        <v>-105.84</v>
      </c>
    </row>
    <row r="139" spans="1:12" x14ac:dyDescent="0.25">
      <c r="A139" s="1" t="s">
        <v>121</v>
      </c>
      <c r="B139" s="1" t="s">
        <v>196</v>
      </c>
      <c r="C139" s="1" t="s">
        <v>24</v>
      </c>
      <c r="D139" s="1" t="s">
        <v>266</v>
      </c>
      <c r="E139" s="4">
        <v>-86.76</v>
      </c>
      <c r="F139" s="1" t="s">
        <v>187</v>
      </c>
      <c r="G139" s="1" t="s">
        <v>20</v>
      </c>
      <c r="H139" s="13" t="s">
        <v>188</v>
      </c>
      <c r="I139" s="3">
        <v>257</v>
      </c>
      <c r="J139" s="13" t="s">
        <v>262</v>
      </c>
      <c r="K139" s="8">
        <f t="shared" si="12"/>
        <v>2</v>
      </c>
      <c r="L139">
        <f t="shared" si="13"/>
        <v>-173.52</v>
      </c>
    </row>
    <row r="140" spans="1:12" x14ac:dyDescent="0.25">
      <c r="A140" s="1" t="s">
        <v>121</v>
      </c>
      <c r="B140" s="1" t="s">
        <v>196</v>
      </c>
      <c r="C140" s="1" t="s">
        <v>24</v>
      </c>
      <c r="D140" s="1" t="s">
        <v>267</v>
      </c>
      <c r="E140" s="4">
        <v>15019.75</v>
      </c>
      <c r="F140" s="1" t="s">
        <v>187</v>
      </c>
      <c r="G140" s="1" t="s">
        <v>20</v>
      </c>
      <c r="H140" s="13" t="s">
        <v>188</v>
      </c>
      <c r="I140" s="3">
        <v>257</v>
      </c>
      <c r="J140" s="13" t="s">
        <v>262</v>
      </c>
      <c r="K140" s="8">
        <f t="shared" si="12"/>
        <v>2</v>
      </c>
      <c r="L140">
        <f t="shared" si="13"/>
        <v>30039.5</v>
      </c>
    </row>
    <row r="141" spans="1:12" x14ac:dyDescent="0.25">
      <c r="A141" s="1" t="s">
        <v>121</v>
      </c>
      <c r="B141" s="1" t="s">
        <v>196</v>
      </c>
      <c r="C141" s="1" t="s">
        <v>24</v>
      </c>
      <c r="D141" s="1" t="s">
        <v>268</v>
      </c>
      <c r="E141" s="4">
        <v>116.74</v>
      </c>
      <c r="F141" s="1" t="s">
        <v>187</v>
      </c>
      <c r="G141" s="1" t="s">
        <v>20</v>
      </c>
      <c r="H141" s="13" t="s">
        <v>188</v>
      </c>
      <c r="I141" s="3">
        <v>257</v>
      </c>
      <c r="J141" s="13" t="s">
        <v>262</v>
      </c>
      <c r="K141" s="8">
        <f t="shared" si="12"/>
        <v>2</v>
      </c>
      <c r="L141">
        <f t="shared" si="13"/>
        <v>233.48</v>
      </c>
    </row>
    <row r="142" spans="1:12" x14ac:dyDescent="0.25">
      <c r="A142" s="1" t="s">
        <v>269</v>
      </c>
      <c r="B142" s="1" t="s">
        <v>41</v>
      </c>
      <c r="C142" s="1" t="s">
        <v>24</v>
      </c>
      <c r="D142" s="1" t="s">
        <v>270</v>
      </c>
      <c r="E142" s="4">
        <v>-1503.68</v>
      </c>
      <c r="F142" s="1" t="s">
        <v>97</v>
      </c>
      <c r="G142" s="1" t="s">
        <v>20</v>
      </c>
      <c r="H142" s="13" t="s">
        <v>98</v>
      </c>
      <c r="I142" s="3">
        <v>163</v>
      </c>
      <c r="J142" s="13" t="s">
        <v>188</v>
      </c>
      <c r="K142" s="8">
        <f t="shared" si="12"/>
        <v>-59</v>
      </c>
      <c r="L142">
        <f t="shared" si="13"/>
        <v>88717.12000000001</v>
      </c>
    </row>
    <row r="143" spans="1:12" x14ac:dyDescent="0.25">
      <c r="A143" s="1" t="s">
        <v>13</v>
      </c>
      <c r="B143" s="1" t="s">
        <v>48</v>
      </c>
      <c r="C143" s="1" t="s">
        <v>24</v>
      </c>
      <c r="D143" s="1" t="s">
        <v>271</v>
      </c>
      <c r="E143" s="4">
        <v>32.33</v>
      </c>
      <c r="F143" s="1" t="s">
        <v>26</v>
      </c>
      <c r="G143" s="1" t="s">
        <v>20</v>
      </c>
      <c r="H143" s="13" t="s">
        <v>261</v>
      </c>
      <c r="I143" s="3">
        <v>245</v>
      </c>
      <c r="J143" s="13" t="s">
        <v>188</v>
      </c>
      <c r="K143" s="8">
        <f t="shared" si="12"/>
        <v>-12</v>
      </c>
      <c r="L143">
        <f t="shared" si="13"/>
        <v>-387.96</v>
      </c>
    </row>
    <row r="144" spans="1:12" x14ac:dyDescent="0.25">
      <c r="A144" s="1" t="s">
        <v>121</v>
      </c>
      <c r="B144" s="1" t="s">
        <v>196</v>
      </c>
      <c r="C144" s="1" t="s">
        <v>24</v>
      </c>
      <c r="D144" s="1" t="s">
        <v>272</v>
      </c>
      <c r="E144" s="4">
        <v>211.68</v>
      </c>
      <c r="F144" s="1" t="s">
        <v>187</v>
      </c>
      <c r="G144" s="1" t="s">
        <v>20</v>
      </c>
      <c r="H144" s="13" t="s">
        <v>188</v>
      </c>
      <c r="I144" s="3">
        <v>257</v>
      </c>
      <c r="J144" s="13" t="s">
        <v>188</v>
      </c>
      <c r="K144" s="8">
        <f t="shared" si="12"/>
        <v>0</v>
      </c>
      <c r="L144">
        <f t="shared" si="13"/>
        <v>0</v>
      </c>
    </row>
    <row r="145" spans="1:12" x14ac:dyDescent="0.25">
      <c r="A145" s="1" t="s">
        <v>121</v>
      </c>
      <c r="B145" s="1" t="s">
        <v>196</v>
      </c>
      <c r="C145" s="1" t="s">
        <v>24</v>
      </c>
      <c r="D145" s="1" t="s">
        <v>273</v>
      </c>
      <c r="E145" s="4">
        <v>3636.84</v>
      </c>
      <c r="F145" s="1" t="s">
        <v>187</v>
      </c>
      <c r="G145" s="1" t="s">
        <v>20</v>
      </c>
      <c r="H145" s="13" t="s">
        <v>188</v>
      </c>
      <c r="I145" s="3">
        <v>257</v>
      </c>
      <c r="J145" s="13" t="s">
        <v>188</v>
      </c>
      <c r="K145" s="8">
        <f t="shared" si="12"/>
        <v>0</v>
      </c>
      <c r="L145">
        <f t="shared" si="13"/>
        <v>0</v>
      </c>
    </row>
    <row r="146" spans="1:12" hidden="1" x14ac:dyDescent="0.25">
      <c r="A146" s="1" t="s">
        <v>188</v>
      </c>
      <c r="B146" s="1" t="s">
        <v>188</v>
      </c>
      <c r="C146" s="1" t="s">
        <v>11</v>
      </c>
      <c r="D146" s="1" t="s">
        <v>10</v>
      </c>
      <c r="E146" s="4">
        <v>3707.96</v>
      </c>
      <c r="F146" s="1" t="s">
        <v>66</v>
      </c>
      <c r="G146" s="1" t="s">
        <v>61</v>
      </c>
      <c r="H146" s="1" t="s">
        <v>260</v>
      </c>
      <c r="I146" s="3">
        <v>271</v>
      </c>
      <c r="J146" s="3"/>
    </row>
    <row r="147" spans="1:12" hidden="1" x14ac:dyDescent="0.25">
      <c r="A147" s="1" t="s">
        <v>188</v>
      </c>
      <c r="B147" s="1" t="s">
        <v>188</v>
      </c>
      <c r="C147" s="1" t="s">
        <v>11</v>
      </c>
      <c r="D147" s="1" t="s">
        <v>10</v>
      </c>
      <c r="E147" s="4">
        <v>11736.89</v>
      </c>
      <c r="F147" s="1" t="s">
        <v>66</v>
      </c>
      <c r="G147" s="1" t="s">
        <v>61</v>
      </c>
      <c r="H147" s="1" t="s">
        <v>260</v>
      </c>
      <c r="I147" s="3">
        <v>271</v>
      </c>
      <c r="J147" s="3"/>
    </row>
    <row r="148" spans="1:12" x14ac:dyDescent="0.25">
      <c r="A148" s="1" t="s">
        <v>121</v>
      </c>
      <c r="B148" s="1" t="s">
        <v>110</v>
      </c>
      <c r="C148" s="1" t="s">
        <v>24</v>
      </c>
      <c r="D148" s="1" t="s">
        <v>274</v>
      </c>
      <c r="E148" s="4">
        <v>2609.48</v>
      </c>
      <c r="F148" s="1" t="s">
        <v>205</v>
      </c>
      <c r="G148" s="1" t="s">
        <v>20</v>
      </c>
      <c r="H148" s="13" t="s">
        <v>197</v>
      </c>
      <c r="I148" s="3">
        <v>244</v>
      </c>
      <c r="J148" s="13" t="s">
        <v>183</v>
      </c>
      <c r="K148" s="8">
        <f t="shared" ref="K148:K173" si="14">+H148-J148</f>
        <v>-14</v>
      </c>
      <c r="L148">
        <f t="shared" ref="L148:L173" si="15">+K148*E148</f>
        <v>-36532.720000000001</v>
      </c>
    </row>
    <row r="149" spans="1:12" x14ac:dyDescent="0.25">
      <c r="A149" s="1" t="s">
        <v>33</v>
      </c>
      <c r="B149" s="1" t="s">
        <v>48</v>
      </c>
      <c r="C149" s="1" t="s">
        <v>24</v>
      </c>
      <c r="D149" s="1" t="s">
        <v>276</v>
      </c>
      <c r="E149" s="4">
        <v>451.12</v>
      </c>
      <c r="F149" s="1" t="s">
        <v>26</v>
      </c>
      <c r="G149" s="1" t="s">
        <v>20</v>
      </c>
      <c r="H149" s="13" t="s">
        <v>261</v>
      </c>
      <c r="I149" s="3">
        <v>246</v>
      </c>
      <c r="J149" s="13" t="s">
        <v>275</v>
      </c>
      <c r="K149" s="8">
        <f t="shared" si="14"/>
        <v>-15</v>
      </c>
      <c r="L149">
        <f t="shared" si="15"/>
        <v>-6766.8</v>
      </c>
    </row>
    <row r="150" spans="1:12" x14ac:dyDescent="0.25">
      <c r="A150" s="1" t="s">
        <v>52</v>
      </c>
      <c r="B150" s="1" t="s">
        <v>79</v>
      </c>
      <c r="C150" s="1" t="s">
        <v>24</v>
      </c>
      <c r="D150" s="1" t="s">
        <v>277</v>
      </c>
      <c r="E150" s="4">
        <v>4</v>
      </c>
      <c r="F150" s="1" t="s">
        <v>58</v>
      </c>
      <c r="G150" s="1" t="s">
        <v>20</v>
      </c>
      <c r="H150" s="13" t="s">
        <v>208</v>
      </c>
      <c r="I150" s="3">
        <v>207</v>
      </c>
      <c r="J150" s="13" t="s">
        <v>260</v>
      </c>
      <c r="K150" s="8">
        <f t="shared" si="14"/>
        <v>-35</v>
      </c>
      <c r="L150">
        <f t="shared" si="15"/>
        <v>-140</v>
      </c>
    </row>
    <row r="151" spans="1:12" x14ac:dyDescent="0.25">
      <c r="A151" s="1" t="s">
        <v>278</v>
      </c>
      <c r="B151" s="1" t="s">
        <v>73</v>
      </c>
      <c r="C151" s="1" t="s">
        <v>24</v>
      </c>
      <c r="D151" s="1" t="s">
        <v>279</v>
      </c>
      <c r="E151" s="4">
        <v>56.5</v>
      </c>
      <c r="F151" s="1" t="s">
        <v>87</v>
      </c>
      <c r="G151" s="1" t="s">
        <v>20</v>
      </c>
      <c r="H151" s="13" t="s">
        <v>280</v>
      </c>
      <c r="I151" s="3">
        <v>283</v>
      </c>
      <c r="J151" s="13" t="s">
        <v>260</v>
      </c>
      <c r="K151" s="8">
        <f t="shared" si="14"/>
        <v>13</v>
      </c>
      <c r="L151">
        <f t="shared" si="15"/>
        <v>734.5</v>
      </c>
    </row>
    <row r="152" spans="1:12" x14ac:dyDescent="0.25">
      <c r="A152" s="1" t="s">
        <v>161</v>
      </c>
      <c r="B152" s="1" t="s">
        <v>110</v>
      </c>
      <c r="C152" s="1" t="s">
        <v>24</v>
      </c>
      <c r="D152" s="1" t="s">
        <v>281</v>
      </c>
      <c r="E152" s="4">
        <v>98</v>
      </c>
      <c r="F152" s="1" t="s">
        <v>77</v>
      </c>
      <c r="G152" s="1" t="s">
        <v>20</v>
      </c>
      <c r="H152" s="13" t="s">
        <v>261</v>
      </c>
      <c r="I152" s="3">
        <v>248</v>
      </c>
      <c r="J152" s="13" t="s">
        <v>260</v>
      </c>
      <c r="K152" s="8">
        <f t="shared" si="14"/>
        <v>-16</v>
      </c>
      <c r="L152">
        <f t="shared" si="15"/>
        <v>-1568</v>
      </c>
    </row>
    <row r="153" spans="1:12" x14ac:dyDescent="0.25">
      <c r="A153" s="1" t="s">
        <v>59</v>
      </c>
      <c r="B153" s="1" t="s">
        <v>27</v>
      </c>
      <c r="C153" s="1" t="s">
        <v>11</v>
      </c>
      <c r="D153" s="1" t="s">
        <v>283</v>
      </c>
      <c r="E153" s="4">
        <v>-165.5</v>
      </c>
      <c r="F153" s="1" t="s">
        <v>284</v>
      </c>
      <c r="G153" s="1" t="s">
        <v>20</v>
      </c>
      <c r="H153" s="13" t="s">
        <v>72</v>
      </c>
      <c r="I153" s="3">
        <v>185</v>
      </c>
      <c r="J153" s="13" t="s">
        <v>282</v>
      </c>
      <c r="K153" s="8">
        <f t="shared" si="14"/>
        <v>-50</v>
      </c>
      <c r="L153">
        <f t="shared" si="15"/>
        <v>8275</v>
      </c>
    </row>
    <row r="154" spans="1:12" x14ac:dyDescent="0.25">
      <c r="A154" s="1" t="s">
        <v>59</v>
      </c>
      <c r="B154" s="1" t="s">
        <v>79</v>
      </c>
      <c r="C154" s="1" t="s">
        <v>11</v>
      </c>
      <c r="D154" s="1" t="s">
        <v>285</v>
      </c>
      <c r="E154" s="4">
        <v>507</v>
      </c>
      <c r="F154" s="1" t="s">
        <v>286</v>
      </c>
      <c r="G154" s="1" t="s">
        <v>20</v>
      </c>
      <c r="H154" s="13" t="s">
        <v>196</v>
      </c>
      <c r="I154" s="3">
        <v>209</v>
      </c>
      <c r="J154" s="13" t="s">
        <v>282</v>
      </c>
      <c r="K154" s="8">
        <f t="shared" si="14"/>
        <v>-32</v>
      </c>
      <c r="L154">
        <f t="shared" si="15"/>
        <v>-16224</v>
      </c>
    </row>
    <row r="155" spans="1:12" x14ac:dyDescent="0.25">
      <c r="A155" s="1" t="s">
        <v>215</v>
      </c>
      <c r="B155" s="1" t="s">
        <v>110</v>
      </c>
      <c r="C155" s="1" t="s">
        <v>24</v>
      </c>
      <c r="D155" s="1" t="s">
        <v>288</v>
      </c>
      <c r="E155" s="4">
        <v>1111.5</v>
      </c>
      <c r="F155" s="1" t="s">
        <v>289</v>
      </c>
      <c r="G155" s="1" t="s">
        <v>20</v>
      </c>
      <c r="H155" s="13" t="s">
        <v>239</v>
      </c>
      <c r="I155" s="3">
        <v>249</v>
      </c>
      <c r="J155" s="13" t="s">
        <v>287</v>
      </c>
      <c r="K155" s="8">
        <f t="shared" si="14"/>
        <v>-16</v>
      </c>
      <c r="L155">
        <f t="shared" si="15"/>
        <v>-17784</v>
      </c>
    </row>
    <row r="156" spans="1:12" x14ac:dyDescent="0.25">
      <c r="A156" s="1" t="s">
        <v>291</v>
      </c>
      <c r="B156" s="1" t="s">
        <v>110</v>
      </c>
      <c r="C156" s="1" t="s">
        <v>24</v>
      </c>
      <c r="D156" s="1" t="s">
        <v>292</v>
      </c>
      <c r="E156" s="4">
        <v>-1173</v>
      </c>
      <c r="F156" s="1" t="s">
        <v>187</v>
      </c>
      <c r="G156" s="1" t="s">
        <v>20</v>
      </c>
      <c r="H156" s="13" t="s">
        <v>188</v>
      </c>
      <c r="I156" s="3">
        <v>257</v>
      </c>
      <c r="J156" s="13" t="s">
        <v>290</v>
      </c>
      <c r="K156" s="8">
        <f t="shared" si="14"/>
        <v>-9</v>
      </c>
      <c r="L156">
        <f t="shared" si="15"/>
        <v>10557</v>
      </c>
    </row>
    <row r="157" spans="1:12" x14ac:dyDescent="0.25">
      <c r="A157" s="1" t="s">
        <v>291</v>
      </c>
      <c r="B157" s="1" t="s">
        <v>110</v>
      </c>
      <c r="C157" s="1" t="s">
        <v>24</v>
      </c>
      <c r="D157" s="1" t="s">
        <v>293</v>
      </c>
      <c r="E157" s="4">
        <v>-255</v>
      </c>
      <c r="F157" s="1" t="s">
        <v>187</v>
      </c>
      <c r="G157" s="1" t="s">
        <v>20</v>
      </c>
      <c r="H157" s="13" t="s">
        <v>188</v>
      </c>
      <c r="I157" s="3">
        <v>257</v>
      </c>
      <c r="J157" s="13" t="s">
        <v>290</v>
      </c>
      <c r="K157" s="8">
        <f t="shared" si="14"/>
        <v>-9</v>
      </c>
      <c r="L157">
        <f t="shared" si="15"/>
        <v>2295</v>
      </c>
    </row>
    <row r="158" spans="1:12" x14ac:dyDescent="0.25">
      <c r="A158" s="1" t="s">
        <v>291</v>
      </c>
      <c r="B158" s="1" t="s">
        <v>110</v>
      </c>
      <c r="C158" s="1" t="s">
        <v>24</v>
      </c>
      <c r="D158" s="1" t="s">
        <v>294</v>
      </c>
      <c r="E158" s="4">
        <v>-1377</v>
      </c>
      <c r="F158" s="1" t="s">
        <v>187</v>
      </c>
      <c r="G158" s="1" t="s">
        <v>20</v>
      </c>
      <c r="H158" s="13" t="s">
        <v>188</v>
      </c>
      <c r="I158" s="3">
        <v>257</v>
      </c>
      <c r="J158" s="13" t="s">
        <v>290</v>
      </c>
      <c r="K158" s="8">
        <f t="shared" si="14"/>
        <v>-9</v>
      </c>
      <c r="L158">
        <f t="shared" si="15"/>
        <v>12393</v>
      </c>
    </row>
    <row r="159" spans="1:12" x14ac:dyDescent="0.25">
      <c r="A159" s="1" t="s">
        <v>291</v>
      </c>
      <c r="B159" s="1" t="s">
        <v>110</v>
      </c>
      <c r="C159" s="1" t="s">
        <v>24</v>
      </c>
      <c r="D159" s="1" t="s">
        <v>295</v>
      </c>
      <c r="E159" s="4">
        <v>-1259.28</v>
      </c>
      <c r="F159" s="1" t="s">
        <v>187</v>
      </c>
      <c r="G159" s="1" t="s">
        <v>20</v>
      </c>
      <c r="H159" s="13" t="s">
        <v>188</v>
      </c>
      <c r="I159" s="3">
        <v>257</v>
      </c>
      <c r="J159" s="13" t="s">
        <v>290</v>
      </c>
      <c r="K159" s="8">
        <f t="shared" si="14"/>
        <v>-9</v>
      </c>
      <c r="L159">
        <f t="shared" si="15"/>
        <v>11333.52</v>
      </c>
    </row>
    <row r="160" spans="1:12" x14ac:dyDescent="0.25">
      <c r="A160" s="1" t="s">
        <v>291</v>
      </c>
      <c r="B160" s="1" t="s">
        <v>214</v>
      </c>
      <c r="C160" s="1" t="s">
        <v>24</v>
      </c>
      <c r="D160" s="1" t="s">
        <v>297</v>
      </c>
      <c r="E160" s="4">
        <v>-969</v>
      </c>
      <c r="F160" s="1" t="s">
        <v>187</v>
      </c>
      <c r="G160" s="1" t="s">
        <v>20</v>
      </c>
      <c r="H160" s="13" t="s">
        <v>188</v>
      </c>
      <c r="I160" s="3">
        <v>257</v>
      </c>
      <c r="J160" s="13" t="s">
        <v>296</v>
      </c>
      <c r="K160" s="8">
        <f t="shared" si="14"/>
        <v>-10</v>
      </c>
      <c r="L160">
        <f t="shared" si="15"/>
        <v>9690</v>
      </c>
    </row>
    <row r="161" spans="1:12" x14ac:dyDescent="0.25">
      <c r="A161" s="1" t="s">
        <v>209</v>
      </c>
      <c r="B161" s="1" t="s">
        <v>110</v>
      </c>
      <c r="C161" s="1" t="s">
        <v>24</v>
      </c>
      <c r="D161" s="1" t="s">
        <v>298</v>
      </c>
      <c r="E161" s="4">
        <v>7178.53</v>
      </c>
      <c r="F161" s="1" t="s">
        <v>171</v>
      </c>
      <c r="G161" s="1" t="s">
        <v>20</v>
      </c>
      <c r="H161" s="13" t="s">
        <v>172</v>
      </c>
      <c r="I161" s="3">
        <v>282</v>
      </c>
      <c r="J161" s="13" t="s">
        <v>296</v>
      </c>
      <c r="K161" s="8">
        <f t="shared" si="14"/>
        <v>5</v>
      </c>
      <c r="L161">
        <f t="shared" si="15"/>
        <v>35892.65</v>
      </c>
    </row>
    <row r="162" spans="1:12" x14ac:dyDescent="0.25">
      <c r="A162" s="1" t="s">
        <v>209</v>
      </c>
      <c r="B162" s="1" t="s">
        <v>110</v>
      </c>
      <c r="C162" s="1" t="s">
        <v>24</v>
      </c>
      <c r="D162" s="1" t="s">
        <v>299</v>
      </c>
      <c r="E162" s="4">
        <v>329.06</v>
      </c>
      <c r="F162" s="1" t="s">
        <v>171</v>
      </c>
      <c r="G162" s="1" t="s">
        <v>20</v>
      </c>
      <c r="H162" s="13" t="s">
        <v>172</v>
      </c>
      <c r="I162" s="3">
        <v>282</v>
      </c>
      <c r="J162" s="13" t="s">
        <v>296</v>
      </c>
      <c r="K162" s="8">
        <f t="shared" si="14"/>
        <v>5</v>
      </c>
      <c r="L162">
        <f t="shared" si="15"/>
        <v>1645.3</v>
      </c>
    </row>
    <row r="163" spans="1:12" x14ac:dyDescent="0.25">
      <c r="A163" s="1" t="s">
        <v>209</v>
      </c>
      <c r="B163" s="1" t="s">
        <v>110</v>
      </c>
      <c r="C163" s="1" t="s">
        <v>24</v>
      </c>
      <c r="D163" s="1" t="s">
        <v>300</v>
      </c>
      <c r="E163" s="4">
        <v>72.59</v>
      </c>
      <c r="F163" s="1" t="s">
        <v>171</v>
      </c>
      <c r="G163" s="1" t="s">
        <v>20</v>
      </c>
      <c r="H163" s="13" t="s">
        <v>172</v>
      </c>
      <c r="I163" s="3">
        <v>282</v>
      </c>
      <c r="J163" s="13" t="s">
        <v>296</v>
      </c>
      <c r="K163" s="8">
        <f t="shared" si="14"/>
        <v>5</v>
      </c>
      <c r="L163">
        <f t="shared" si="15"/>
        <v>362.95000000000005</v>
      </c>
    </row>
    <row r="164" spans="1:12" x14ac:dyDescent="0.25">
      <c r="A164" s="1" t="s">
        <v>209</v>
      </c>
      <c r="B164" s="1" t="s">
        <v>110</v>
      </c>
      <c r="C164" s="1" t="s">
        <v>24</v>
      </c>
      <c r="D164" s="1" t="s">
        <v>301</v>
      </c>
      <c r="E164" s="4">
        <v>62.22</v>
      </c>
      <c r="F164" s="1" t="s">
        <v>171</v>
      </c>
      <c r="G164" s="1" t="s">
        <v>20</v>
      </c>
      <c r="H164" s="13" t="s">
        <v>172</v>
      </c>
      <c r="I164" s="3">
        <v>282</v>
      </c>
      <c r="J164" s="13" t="s">
        <v>296</v>
      </c>
      <c r="K164" s="8">
        <f t="shared" si="14"/>
        <v>5</v>
      </c>
      <c r="L164">
        <f t="shared" si="15"/>
        <v>311.10000000000002</v>
      </c>
    </row>
    <row r="165" spans="1:12" x14ac:dyDescent="0.25">
      <c r="A165" s="1" t="s">
        <v>209</v>
      </c>
      <c r="B165" s="1" t="s">
        <v>110</v>
      </c>
      <c r="C165" s="1" t="s">
        <v>24</v>
      </c>
      <c r="D165" s="1" t="s">
        <v>302</v>
      </c>
      <c r="E165" s="4">
        <v>62.22</v>
      </c>
      <c r="F165" s="1" t="s">
        <v>171</v>
      </c>
      <c r="G165" s="1" t="s">
        <v>20</v>
      </c>
      <c r="H165" s="13" t="s">
        <v>172</v>
      </c>
      <c r="I165" s="3">
        <v>282</v>
      </c>
      <c r="J165" s="13" t="s">
        <v>296</v>
      </c>
      <c r="K165" s="8">
        <f t="shared" si="14"/>
        <v>5</v>
      </c>
      <c r="L165">
        <f t="shared" si="15"/>
        <v>311.10000000000002</v>
      </c>
    </row>
    <row r="166" spans="1:12" x14ac:dyDescent="0.25">
      <c r="A166" s="1" t="s">
        <v>209</v>
      </c>
      <c r="B166" s="1" t="s">
        <v>110</v>
      </c>
      <c r="C166" s="1" t="s">
        <v>24</v>
      </c>
      <c r="D166" s="1" t="s">
        <v>303</v>
      </c>
      <c r="E166" s="4">
        <v>29.75</v>
      </c>
      <c r="F166" s="1" t="s">
        <v>171</v>
      </c>
      <c r="G166" s="1" t="s">
        <v>20</v>
      </c>
      <c r="H166" s="13" t="s">
        <v>172</v>
      </c>
      <c r="I166" s="3">
        <v>282</v>
      </c>
      <c r="J166" s="13" t="s">
        <v>296</v>
      </c>
      <c r="K166" s="8">
        <f t="shared" si="14"/>
        <v>5</v>
      </c>
      <c r="L166">
        <f t="shared" si="15"/>
        <v>148.75</v>
      </c>
    </row>
    <row r="167" spans="1:12" x14ac:dyDescent="0.25">
      <c r="A167" s="1" t="s">
        <v>209</v>
      </c>
      <c r="B167" s="1" t="s">
        <v>110</v>
      </c>
      <c r="C167" s="1" t="s">
        <v>24</v>
      </c>
      <c r="D167" s="1" t="s">
        <v>304</v>
      </c>
      <c r="E167" s="4">
        <v>290.36</v>
      </c>
      <c r="F167" s="1" t="s">
        <v>171</v>
      </c>
      <c r="G167" s="1" t="s">
        <v>20</v>
      </c>
      <c r="H167" s="13" t="s">
        <v>172</v>
      </c>
      <c r="I167" s="3">
        <v>282</v>
      </c>
      <c r="J167" s="13" t="s">
        <v>296</v>
      </c>
      <c r="K167" s="8">
        <f t="shared" si="14"/>
        <v>5</v>
      </c>
      <c r="L167">
        <f t="shared" si="15"/>
        <v>1451.8000000000002</v>
      </c>
    </row>
    <row r="168" spans="1:12" x14ac:dyDescent="0.25">
      <c r="A168" s="1" t="s">
        <v>209</v>
      </c>
      <c r="B168" s="1" t="s">
        <v>110</v>
      </c>
      <c r="C168" s="1" t="s">
        <v>24</v>
      </c>
      <c r="D168" s="1" t="s">
        <v>305</v>
      </c>
      <c r="E168" s="4">
        <v>103.7</v>
      </c>
      <c r="F168" s="1" t="s">
        <v>171</v>
      </c>
      <c r="G168" s="1" t="s">
        <v>20</v>
      </c>
      <c r="H168" s="13" t="s">
        <v>172</v>
      </c>
      <c r="I168" s="3">
        <v>282</v>
      </c>
      <c r="J168" s="13" t="s">
        <v>296</v>
      </c>
      <c r="K168" s="8">
        <f t="shared" si="14"/>
        <v>5</v>
      </c>
      <c r="L168">
        <f t="shared" si="15"/>
        <v>518.5</v>
      </c>
    </row>
    <row r="169" spans="1:12" x14ac:dyDescent="0.25">
      <c r="A169" s="1" t="s">
        <v>209</v>
      </c>
      <c r="B169" s="1" t="s">
        <v>110</v>
      </c>
      <c r="C169" s="1" t="s">
        <v>24</v>
      </c>
      <c r="D169" s="1" t="s">
        <v>306</v>
      </c>
      <c r="E169" s="4">
        <v>217.77</v>
      </c>
      <c r="F169" s="1" t="s">
        <v>171</v>
      </c>
      <c r="G169" s="1" t="s">
        <v>20</v>
      </c>
      <c r="H169" s="13" t="s">
        <v>172</v>
      </c>
      <c r="I169" s="3">
        <v>282</v>
      </c>
      <c r="J169" s="13" t="s">
        <v>296</v>
      </c>
      <c r="K169" s="8">
        <f t="shared" si="14"/>
        <v>5</v>
      </c>
      <c r="L169">
        <f t="shared" si="15"/>
        <v>1088.8500000000001</v>
      </c>
    </row>
    <row r="170" spans="1:12" x14ac:dyDescent="0.25">
      <c r="A170" s="1" t="s">
        <v>209</v>
      </c>
      <c r="B170" s="1" t="s">
        <v>110</v>
      </c>
      <c r="C170" s="1" t="s">
        <v>24</v>
      </c>
      <c r="D170" s="1" t="s">
        <v>307</v>
      </c>
      <c r="E170" s="4">
        <v>161.5</v>
      </c>
      <c r="F170" s="1" t="s">
        <v>171</v>
      </c>
      <c r="G170" s="1" t="s">
        <v>20</v>
      </c>
      <c r="H170" s="13" t="s">
        <v>172</v>
      </c>
      <c r="I170" s="3">
        <v>282</v>
      </c>
      <c r="J170" s="13" t="s">
        <v>296</v>
      </c>
      <c r="K170" s="8">
        <f t="shared" si="14"/>
        <v>5</v>
      </c>
      <c r="L170">
        <f t="shared" si="15"/>
        <v>807.5</v>
      </c>
    </row>
    <row r="171" spans="1:12" x14ac:dyDescent="0.25">
      <c r="A171" s="1" t="s">
        <v>209</v>
      </c>
      <c r="B171" s="1" t="s">
        <v>110</v>
      </c>
      <c r="C171" s="1" t="s">
        <v>24</v>
      </c>
      <c r="D171" s="1" t="s">
        <v>308</v>
      </c>
      <c r="E171" s="4">
        <v>56.1</v>
      </c>
      <c r="F171" s="1" t="s">
        <v>171</v>
      </c>
      <c r="G171" s="1" t="s">
        <v>20</v>
      </c>
      <c r="H171" s="13" t="s">
        <v>172</v>
      </c>
      <c r="I171" s="3">
        <v>282</v>
      </c>
      <c r="J171" s="13" t="s">
        <v>296</v>
      </c>
      <c r="K171" s="8">
        <f t="shared" si="14"/>
        <v>5</v>
      </c>
      <c r="L171">
        <f t="shared" si="15"/>
        <v>280.5</v>
      </c>
    </row>
    <row r="172" spans="1:12" x14ac:dyDescent="0.25">
      <c r="A172" s="1" t="s">
        <v>209</v>
      </c>
      <c r="B172" s="1" t="s">
        <v>110</v>
      </c>
      <c r="C172" s="1" t="s">
        <v>24</v>
      </c>
      <c r="D172" s="1" t="s">
        <v>309</v>
      </c>
      <c r="E172" s="4">
        <v>41.48</v>
      </c>
      <c r="F172" s="1" t="s">
        <v>171</v>
      </c>
      <c r="G172" s="1" t="s">
        <v>20</v>
      </c>
      <c r="H172" s="13" t="s">
        <v>172</v>
      </c>
      <c r="I172" s="3">
        <v>282</v>
      </c>
      <c r="J172" s="13" t="s">
        <v>296</v>
      </c>
      <c r="K172" s="8">
        <f t="shared" si="14"/>
        <v>5</v>
      </c>
      <c r="L172">
        <f t="shared" si="15"/>
        <v>207.39999999999998</v>
      </c>
    </row>
    <row r="173" spans="1:12" x14ac:dyDescent="0.25">
      <c r="A173" s="1" t="s">
        <v>83</v>
      </c>
      <c r="B173" s="1" t="s">
        <v>73</v>
      </c>
      <c r="C173" s="1" t="s">
        <v>24</v>
      </c>
      <c r="D173" s="1" t="s">
        <v>311</v>
      </c>
      <c r="E173" s="4">
        <v>76.040000000000006</v>
      </c>
      <c r="F173" s="1" t="s">
        <v>103</v>
      </c>
      <c r="G173" s="1" t="s">
        <v>20</v>
      </c>
      <c r="H173" s="13" t="s">
        <v>261</v>
      </c>
      <c r="I173" s="3">
        <v>247</v>
      </c>
      <c r="J173" s="13" t="s">
        <v>310</v>
      </c>
      <c r="K173" s="8">
        <f t="shared" si="14"/>
        <v>-26</v>
      </c>
      <c r="L173">
        <f t="shared" si="15"/>
        <v>-1977.0400000000002</v>
      </c>
    </row>
    <row r="174" spans="1:12" hidden="1" x14ac:dyDescent="0.25">
      <c r="A174" s="1" t="s">
        <v>310</v>
      </c>
      <c r="B174" s="1" t="s">
        <v>310</v>
      </c>
      <c r="C174" s="1" t="s">
        <v>11</v>
      </c>
      <c r="D174" s="1" t="s">
        <v>10</v>
      </c>
      <c r="E174" s="4">
        <v>33302.78</v>
      </c>
      <c r="F174" s="1" t="s">
        <v>70</v>
      </c>
      <c r="G174" s="1" t="s">
        <v>71</v>
      </c>
      <c r="H174" s="1" t="s">
        <v>280</v>
      </c>
      <c r="I174" s="3">
        <v>281</v>
      </c>
      <c r="J174" s="3"/>
    </row>
    <row r="175" spans="1:12" hidden="1" x14ac:dyDescent="0.25">
      <c r="A175" s="1" t="s">
        <v>310</v>
      </c>
      <c r="B175" s="1" t="s">
        <v>310</v>
      </c>
      <c r="C175" s="1" t="s">
        <v>11</v>
      </c>
      <c r="D175" s="1" t="s">
        <v>10</v>
      </c>
      <c r="E175" s="4">
        <v>768</v>
      </c>
      <c r="F175" s="1" t="s">
        <v>70</v>
      </c>
      <c r="G175" s="1" t="s">
        <v>71</v>
      </c>
      <c r="H175" s="1" t="s">
        <v>280</v>
      </c>
      <c r="I175" s="3">
        <v>281</v>
      </c>
      <c r="J175" s="3"/>
    </row>
    <row r="176" spans="1:12" x14ac:dyDescent="0.25">
      <c r="A176" s="1" t="s">
        <v>197</v>
      </c>
      <c r="B176" s="1" t="s">
        <v>237</v>
      </c>
      <c r="C176" s="1" t="s">
        <v>11</v>
      </c>
      <c r="D176" s="1" t="s">
        <v>313</v>
      </c>
      <c r="E176" s="4">
        <v>140.46</v>
      </c>
      <c r="F176" s="1" t="s">
        <v>232</v>
      </c>
      <c r="G176" s="1" t="s">
        <v>20</v>
      </c>
      <c r="H176" s="13" t="s">
        <v>94</v>
      </c>
      <c r="I176" s="3">
        <v>276</v>
      </c>
      <c r="J176" s="13" t="s">
        <v>280</v>
      </c>
      <c r="K176" s="8">
        <f t="shared" ref="K176:K183" si="16">+H176-J176</f>
        <v>-10</v>
      </c>
      <c r="L176">
        <f t="shared" ref="L176:L183" si="17">+K176*E176</f>
        <v>-1404.6000000000001</v>
      </c>
    </row>
    <row r="177" spans="1:12" x14ac:dyDescent="0.25">
      <c r="A177" s="1" t="s">
        <v>197</v>
      </c>
      <c r="B177" s="1" t="s">
        <v>237</v>
      </c>
      <c r="C177" s="1" t="s">
        <v>11</v>
      </c>
      <c r="D177" s="1" t="s">
        <v>315</v>
      </c>
      <c r="E177" s="4">
        <v>416</v>
      </c>
      <c r="F177" s="1" t="s">
        <v>286</v>
      </c>
      <c r="G177" s="1" t="s">
        <v>20</v>
      </c>
      <c r="H177" s="13" t="s">
        <v>94</v>
      </c>
      <c r="I177" s="3">
        <v>275</v>
      </c>
      <c r="J177" s="13" t="s">
        <v>314</v>
      </c>
      <c r="K177" s="8">
        <f t="shared" si="16"/>
        <v>-11</v>
      </c>
      <c r="L177">
        <f t="shared" si="17"/>
        <v>-4576</v>
      </c>
    </row>
    <row r="178" spans="1:12" x14ac:dyDescent="0.25">
      <c r="A178" s="1" t="s">
        <v>261</v>
      </c>
      <c r="B178" s="1" t="s">
        <v>237</v>
      </c>
      <c r="C178" s="1" t="s">
        <v>11</v>
      </c>
      <c r="D178" s="1" t="s">
        <v>312</v>
      </c>
      <c r="E178" s="4">
        <v>710.51</v>
      </c>
      <c r="F178" s="1" t="s">
        <v>93</v>
      </c>
      <c r="G178" s="1" t="s">
        <v>20</v>
      </c>
      <c r="H178" s="13" t="s">
        <v>94</v>
      </c>
      <c r="I178" s="3">
        <v>277</v>
      </c>
      <c r="J178" s="13" t="s">
        <v>316</v>
      </c>
      <c r="K178" s="8">
        <f t="shared" si="16"/>
        <v>-12</v>
      </c>
      <c r="L178">
        <f t="shared" si="17"/>
        <v>-8526.119999999999</v>
      </c>
    </row>
    <row r="179" spans="1:12" x14ac:dyDescent="0.25">
      <c r="A179" s="1" t="s">
        <v>230</v>
      </c>
      <c r="B179" s="1" t="s">
        <v>237</v>
      </c>
      <c r="C179" s="1" t="s">
        <v>11</v>
      </c>
      <c r="D179" s="1" t="s">
        <v>317</v>
      </c>
      <c r="E179" s="4">
        <v>180</v>
      </c>
      <c r="F179" s="1" t="s">
        <v>318</v>
      </c>
      <c r="G179" s="1" t="s">
        <v>20</v>
      </c>
      <c r="H179" s="13" t="s">
        <v>280</v>
      </c>
      <c r="I179" s="3">
        <v>284</v>
      </c>
      <c r="J179" s="13" t="s">
        <v>316</v>
      </c>
      <c r="K179" s="8">
        <f t="shared" si="16"/>
        <v>-2</v>
      </c>
      <c r="L179">
        <f t="shared" si="17"/>
        <v>-360</v>
      </c>
    </row>
    <row r="180" spans="1:12" x14ac:dyDescent="0.25">
      <c r="A180" s="1" t="s">
        <v>107</v>
      </c>
      <c r="B180" s="1" t="s">
        <v>121</v>
      </c>
      <c r="C180" s="1" t="s">
        <v>24</v>
      </c>
      <c r="D180" s="1" t="s">
        <v>320</v>
      </c>
      <c r="E180" s="4">
        <v>1152.58</v>
      </c>
      <c r="F180" s="1" t="s">
        <v>321</v>
      </c>
      <c r="G180" s="1" t="s">
        <v>20</v>
      </c>
      <c r="H180" s="13" t="s">
        <v>183</v>
      </c>
      <c r="I180" s="3">
        <v>272</v>
      </c>
      <c r="J180" s="13" t="s">
        <v>319</v>
      </c>
      <c r="K180" s="8">
        <f t="shared" si="16"/>
        <v>-21</v>
      </c>
      <c r="L180">
        <f t="shared" si="17"/>
        <v>-24204.18</v>
      </c>
    </row>
    <row r="181" spans="1:12" x14ac:dyDescent="0.25">
      <c r="A181" s="1" t="s">
        <v>85</v>
      </c>
      <c r="B181" s="1" t="s">
        <v>41</v>
      </c>
      <c r="C181" s="1" t="s">
        <v>24</v>
      </c>
      <c r="D181" s="1" t="s">
        <v>323</v>
      </c>
      <c r="E181" s="4">
        <v>1144</v>
      </c>
      <c r="F181" s="1" t="s">
        <v>324</v>
      </c>
      <c r="G181" s="1" t="s">
        <v>20</v>
      </c>
      <c r="H181" s="13" t="s">
        <v>314</v>
      </c>
      <c r="I181" s="3">
        <v>288</v>
      </c>
      <c r="J181" s="13" t="s">
        <v>322</v>
      </c>
      <c r="K181" s="8">
        <f t="shared" si="16"/>
        <v>-6</v>
      </c>
      <c r="L181">
        <f t="shared" si="17"/>
        <v>-6864</v>
      </c>
    </row>
    <row r="182" spans="1:12" x14ac:dyDescent="0.25">
      <c r="A182" s="1" t="s">
        <v>72</v>
      </c>
      <c r="B182" s="1" t="s">
        <v>73</v>
      </c>
      <c r="C182" s="1" t="s">
        <v>24</v>
      </c>
      <c r="D182" s="1" t="s">
        <v>325</v>
      </c>
      <c r="E182" s="4">
        <v>25.07</v>
      </c>
      <c r="F182" s="1" t="s">
        <v>326</v>
      </c>
      <c r="G182" s="1" t="s">
        <v>20</v>
      </c>
      <c r="H182" s="13" t="s">
        <v>125</v>
      </c>
      <c r="I182" s="3">
        <v>225</v>
      </c>
      <c r="J182" s="13" t="s">
        <v>322</v>
      </c>
      <c r="K182" s="8">
        <f t="shared" si="16"/>
        <v>-50</v>
      </c>
      <c r="L182">
        <f t="shared" si="17"/>
        <v>-1253.5</v>
      </c>
    </row>
    <row r="183" spans="1:12" x14ac:dyDescent="0.25">
      <c r="A183" s="1" t="s">
        <v>100</v>
      </c>
      <c r="B183" s="1" t="s">
        <v>73</v>
      </c>
      <c r="C183" s="1" t="s">
        <v>24</v>
      </c>
      <c r="D183" s="1" t="s">
        <v>327</v>
      </c>
      <c r="E183" s="4">
        <v>459.37</v>
      </c>
      <c r="F183" s="1" t="s">
        <v>328</v>
      </c>
      <c r="G183" s="1" t="s">
        <v>20</v>
      </c>
      <c r="H183" s="13" t="s">
        <v>125</v>
      </c>
      <c r="I183" s="3">
        <v>226</v>
      </c>
      <c r="J183" s="13" t="s">
        <v>322</v>
      </c>
      <c r="K183" s="8">
        <f t="shared" si="16"/>
        <v>-50</v>
      </c>
      <c r="L183">
        <f t="shared" si="17"/>
        <v>-22968.5</v>
      </c>
    </row>
    <row r="186" spans="1:12" x14ac:dyDescent="0.25">
      <c r="E186" s="9">
        <f>SUBTOTAL(9,E3:E183)</f>
        <v>160333.84999999995</v>
      </c>
      <c r="L186" s="9">
        <f>SUM(L3:L183)</f>
        <v>609195.66999999981</v>
      </c>
    </row>
    <row r="189" spans="1:12" ht="30" x14ac:dyDescent="0.25">
      <c r="F189" s="11"/>
      <c r="G189" s="10" t="s">
        <v>333</v>
      </c>
      <c r="I189" s="15">
        <f>L186/E186</f>
        <v>3.7995449494913269</v>
      </c>
    </row>
  </sheetData>
  <autoFilter ref="A2:K183">
    <filterColumn colId="5">
      <filters>
        <filter val="AGNELLO DONATELLA"/>
        <filter val="AUTOSPURGO SAVIGNI SRL"/>
        <filter val="Axpo Italia S.p.A."/>
        <filter val="BERGAMINI ALBERTO - Cauzione"/>
        <filter val="BMEDICA SRL"/>
        <filter val="BRAGLIA ROSSELLA"/>
        <filter val="Calabrò Simona Concetta"/>
        <filter val="CASELLI ELISA"/>
        <filter val="CBA Informatica srl"/>
        <filter val="CHICICOV MARIANA"/>
        <filter val="CIRFOOD S.C."/>
        <filter val="CNS - CONSORZIO NAZIONALE SERVIZI SOC. COOP"/>
        <filter val="COM Metodi S.p.A."/>
        <filter val="Consorzio della Bonifica Burana"/>
        <filter val="DETOMA DEBORAH"/>
        <filter val="DOMARC S.R.L."/>
        <filter val="ECO ERIDANIA  S.P.A."/>
        <filter val="EFFEMME S.R.L."/>
        <filter val="ERREBIAN S.P.A."/>
        <filter val="Essity Italy S.p.A."/>
        <filter val="EUROSERVIZI SRL"/>
        <filter val="FOR.ME.SA. srl"/>
        <filter val="FRANCESCHINI SOFIA"/>
        <filter val="HERA  S.p.A."/>
        <filter val="HERA COMM S.p.A."/>
        <filter val="ING. FERRARI S.P.A."/>
        <filter val="LAURO ROBERTA"/>
        <filter val="LUZZITELLI DAVIDE"/>
        <filter val="MASINI GIUSEPPE"/>
        <filter val="MIELE SRL"/>
        <filter val="MIGLIOLI MAURO"/>
        <filter val="MILONE MARCELLO"/>
        <filter val="Miltecho srl"/>
        <filter val="MONTE dei PASCHI di SIENA S.p.A."/>
        <filter val="NESTLE' ITALIANA SPA"/>
        <filter val="OFFICE MARKET SRL"/>
        <filter val="POSTE ITALIANE S.P.A."/>
        <filter val="PUBBLICA  ASSISTENZA  A.V.P.A. CROCE BLU"/>
        <filter val="PUBLIKA S.T. P. srl"/>
        <filter val="Rekeep S.p.A."/>
        <filter val="RENTOKIL INITIAL ITALIA S.p.A."/>
        <filter val="S.LLE BARRACCA S.N.C di GUAZZALOCA  Leonardo &amp; C."/>
        <filter val="SANGIORGI GIORGIA"/>
        <filter val="SIMONINI ELISABETTA PARRUCCHIERI"/>
        <filter val="Sinergas S.p.A."/>
        <filter val="SINERGICA IMPIANTI S.R.L."/>
        <filter val="SIVELLI ALESSANDRO"/>
        <filter val="TASSINARI SILVIA"/>
        <filter val="TERMOIDRAULICA di TASSINARI R. &amp; C. SNC"/>
        <filter val="Tim S.p.A. - cellulare"/>
        <filter val="TURIN EVENTS S.A.S. di Salzedo Giovanni &amp; C."/>
        <filter val="UFFICIO SERVICE SNC DI TAGLIETTI A. E RUOCCO O."/>
        <filter val="UPI Emilia-Romagna"/>
        <filter val="VOLTA PROFESSIONAL S.r.l."/>
      </filters>
    </filterColumn>
  </autoFilter>
  <mergeCells count="1">
    <mergeCell ref="A1:L1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Patragnone Caterina</dc:creator>
  <cp:lastModifiedBy>Patragnone Caterina</cp:lastModifiedBy>
  <cp:lastPrinted>2023-01-30T10:42:39Z</cp:lastPrinted>
  <dcterms:created xsi:type="dcterms:W3CDTF">2023-01-25T15:31:35Z</dcterms:created>
  <dcterms:modified xsi:type="dcterms:W3CDTF">2023-01-30T14:34:34Z</dcterms:modified>
</cp:coreProperties>
</file>